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MMR ČR\_PORV\2021\OSLAVICE dtA)\3) vř\A - zadání\"/>
    </mc:Choice>
  </mc:AlternateContent>
  <xr:revisionPtr revIDLastSave="0" documentId="13_ncr:1_{6B76CFF7-5115-44C9-A007-C262370FF34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ELKEM" sheetId="1" r:id="rId1"/>
    <sheet name="001- Záhumenice" sheetId="2" r:id="rId2"/>
    <sheet name="002- Zadní díly" sheetId="6" r:id="rId3"/>
    <sheet name="003- Necidův kopec" sheetId="8" r:id="rId4"/>
    <sheet name="004- U ZD" sheetId="7" r:id="rId5"/>
  </sheets>
  <definedNames>
    <definedName name="_xlnm.Print_Area" localSheetId="1">'001- Záhumenice'!$A$1:$G$29</definedName>
    <definedName name="_xlnm.Print_Area" localSheetId="2">'002- Zadní díly'!$A$1:$G$30</definedName>
    <definedName name="_xlnm.Print_Area" localSheetId="3">'003- Necidův kopec'!$A$1:$G$35</definedName>
    <definedName name="_xlnm.Print_Area" localSheetId="4">'004- U ZD'!$A$1:$G$26</definedName>
    <definedName name="_xlnm.Print_Area" localSheetId="0">CELKEM!$A$2:$E$32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8" l="1"/>
  <c r="G21" i="7" l="1"/>
  <c r="G22" i="7" l="1"/>
  <c r="D25" i="8"/>
  <c r="G25" i="8" s="1"/>
  <c r="D24" i="8"/>
  <c r="G24" i="8" s="1"/>
  <c r="D25" i="6" l="1"/>
  <c r="G26" i="6"/>
  <c r="G23" i="8"/>
  <c r="G22" i="8"/>
  <c r="G21" i="8"/>
  <c r="G20" i="8"/>
  <c r="G19" i="8"/>
  <c r="G18" i="8"/>
  <c r="G17" i="8"/>
  <c r="G25" i="6" l="1"/>
  <c r="D27" i="6"/>
  <c r="A10" i="1"/>
  <c r="A9" i="1"/>
  <c r="A8" i="1"/>
  <c r="A7" i="1"/>
  <c r="G6" i="8"/>
  <c r="G7" i="8"/>
  <c r="C25" i="7"/>
  <c r="C28" i="2"/>
  <c r="C29" i="6"/>
  <c r="C34" i="8"/>
  <c r="G32" i="8"/>
  <c r="G30" i="8"/>
  <c r="G29" i="8"/>
  <c r="G28" i="8"/>
  <c r="G27" i="8"/>
  <c r="G26" i="8"/>
  <c r="G16" i="8"/>
  <c r="G15" i="8"/>
  <c r="G14" i="8"/>
  <c r="G13" i="8"/>
  <c r="G12" i="8"/>
  <c r="G11" i="8"/>
  <c r="G10" i="8"/>
  <c r="G9" i="8"/>
  <c r="G8" i="8"/>
  <c r="G23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27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6" i="2"/>
  <c r="G25" i="7" l="1"/>
  <c r="C10" i="1" s="1"/>
  <c r="D10" i="1" s="1"/>
  <c r="E10" i="1" s="1"/>
  <c r="G34" i="8"/>
  <c r="C9" i="1" s="1"/>
  <c r="D9" i="1" s="1"/>
  <c r="E9" i="1" s="1"/>
  <c r="G29" i="6"/>
  <c r="C8" i="1" s="1"/>
  <c r="D8" i="1" s="1"/>
  <c r="E8" i="1" s="1"/>
  <c r="G28" i="2"/>
  <c r="C7" i="1" s="1"/>
  <c r="D7" i="1" s="1"/>
  <c r="E7" i="1" s="1"/>
  <c r="D12" i="1" l="1"/>
  <c r="C12" i="1"/>
  <c r="E12" i="1" l="1"/>
  <c r="E17" i="1" l="1"/>
  <c r="E18" i="1" l="1"/>
  <c r="E19" i="1" s="1"/>
</calcChain>
</file>

<file path=xl/sharedStrings.xml><?xml version="1.0" encoding="utf-8"?>
<sst xmlns="http://schemas.openxmlformats.org/spreadsheetml/2006/main" count="250" uniqueCount="70">
  <si>
    <t>Rozrytí krytu z kameniva bez zhutnění s živičným pojivem</t>
  </si>
  <si>
    <t>Odstranění podkladu živičného tl 110 mm strojně pl přes 200 m2</t>
  </si>
  <si>
    <t>Odvoz suti a vybouraných hmot do 1 km</t>
  </si>
  <si>
    <t>Příplatek k odvozu suti a vybouraných hmot za každý další 1 km</t>
  </si>
  <si>
    <t>poplatek za uložení stavebního odpadu z asfaltových směsí bez obsahu dehtu</t>
  </si>
  <si>
    <t>Úprava krytu z kameniva drceného pro nový kryt s doplněním kameniva drceného do 0,04 m3/m2</t>
  </si>
  <si>
    <t>Postřik živičný infiltrační s posypem z asfaltu množství do 1 kg/m2</t>
  </si>
  <si>
    <t>Asfaltový beton vrstva podkladní ACP 16 (obalované kamenivo OKS) tl 70 mm š přes 3 m</t>
  </si>
  <si>
    <t>Postřik živičný spojovací ze silniční emulze v množství 0,40 kg/m2</t>
  </si>
  <si>
    <t>Asfaltový beton vrstva obrusná ACO 11 (ABS) tř. II tl 40 mm š přes 3 m z nemodifikovaného asfaltu</t>
  </si>
  <si>
    <t>Svahování násypů strojně</t>
  </si>
  <si>
    <t>Odkopávky a prokopávky nezapažené pro silnice v hornině tř. 3 objem do 100m3- sanace nevhodného podloží 30% plochy</t>
  </si>
  <si>
    <t>Vodorovné přemístění do 10000 m výkopku/sypaniny z horniny třídy těžitelnosti I, skupiny 1 až 3</t>
  </si>
  <si>
    <t>Příplatek k vodorovnému přemístění výkopku/sypaniny z horniny třídy těžitelnosti I, skupiny 1 až 3 ZKD 1000 m přes 10000</t>
  </si>
  <si>
    <t>M94621007</t>
  </si>
  <si>
    <t>poplatek za uložení stavebního odpadu zeminy a kamení</t>
  </si>
  <si>
    <t>obrubník betonový silniční 1000x150x250mm</t>
  </si>
  <si>
    <t>Osazení silničního obrubníku betonového stojatého s boční opěrou do lože z betonu prostého</t>
  </si>
  <si>
    <t>m2</t>
  </si>
  <si>
    <t>t</t>
  </si>
  <si>
    <t>ks</t>
  </si>
  <si>
    <t>m3</t>
  </si>
  <si>
    <t>bm</t>
  </si>
  <si>
    <t>P.č.</t>
  </si>
  <si>
    <t>Kód</t>
  </si>
  <si>
    <t>Popis</t>
  </si>
  <si>
    <t>Množství</t>
  </si>
  <si>
    <t>MJ</t>
  </si>
  <si>
    <t>Cena celkem (Kč bez DPH)</t>
  </si>
  <si>
    <t>Cena/MJ   (Kč bez DPH)</t>
  </si>
  <si>
    <t>Výšková úprava uličního vstupu nebo vpusti do 200 mm zvýšením krycího hrnce, šoupěte nebo hydrantu</t>
  </si>
  <si>
    <t xml:space="preserve">Ošetření pracovních spár asf zálivkou/páskou </t>
  </si>
  <si>
    <t>Výšková úprava uličního vstupu nebo vpusti do 200 mm zvýšením mříže</t>
  </si>
  <si>
    <t>Výšková úprava uličního vstupu nebo vpusti do 200 mm zvýšením poklopu</t>
  </si>
  <si>
    <t>Poplatek za uložení stavebního odpadu zeminy a kamení</t>
  </si>
  <si>
    <t>Stavba:</t>
  </si>
  <si>
    <t>Objekt:</t>
  </si>
  <si>
    <t>CELKEM</t>
  </si>
  <si>
    <t>004 - MK v lokalitě "U ZD"</t>
  </si>
  <si>
    <t>003 - MK v lokalitě "Necidův kopec"</t>
  </si>
  <si>
    <t>002 - MK v lokalitě "Zadní díly"</t>
  </si>
  <si>
    <t>001 - MK v lokalitě "Záhumenice"</t>
  </si>
  <si>
    <t>Ošetření pracovních spár asf zálivkou/páskou</t>
  </si>
  <si>
    <t>ROZPOČET</t>
  </si>
  <si>
    <t>DPH 21%</t>
  </si>
  <si>
    <t>celkem s DPH</t>
  </si>
  <si>
    <t>celkem bez DPH</t>
  </si>
  <si>
    <t>CELKEM:</t>
  </si>
  <si>
    <t>Obnova místních komunikací Oslavice 9C, 15C, 16C, 7C</t>
  </si>
  <si>
    <t>FINANCOVÁNÍ:</t>
  </si>
  <si>
    <t xml:space="preserve"> - rozpočet neobsahuje nezpůsobilé výdaje</t>
  </si>
  <si>
    <t xml:space="preserve"> dotace MMR (80 % CZV)</t>
  </si>
  <si>
    <t xml:space="preserve"> vlastní zdroje</t>
  </si>
  <si>
    <t>Obrubník betonový silniční nájezdový 1000/150/150 šedý</t>
  </si>
  <si>
    <t>Vpusti kanalizační horské z betonu prostého C12/15 vel. 1200x600 mm</t>
  </si>
  <si>
    <t>59223873R</t>
  </si>
  <si>
    <t>Mříž horské vpusti 1200/600</t>
  </si>
  <si>
    <t xml:space="preserve">Zřízení vpusti - příčný žlab DN 400 s roštem </t>
  </si>
  <si>
    <t>Žlab betonový s litin.roštem, š=400mm, D400 vč.koncových dílů; délka 5000mm</t>
  </si>
  <si>
    <t>Žlab betonový s litin.roštem, š=250mm, D400 vč.koncových dílů; délka 4000mm</t>
  </si>
  <si>
    <t>935112111R</t>
  </si>
  <si>
    <t xml:space="preserve">Osazení přík.žlabu do C8/10 tl.10cm z tvárnic 50cm </t>
  </si>
  <si>
    <t>Žlab odvodňovací TBM 17-55 330/545/165 tl. 80 mm</t>
  </si>
  <si>
    <t>kus</t>
  </si>
  <si>
    <t>Zhotovitel:</t>
  </si>
  <si>
    <t>Sídlo:</t>
  </si>
  <si>
    <t>IČ:</t>
  </si>
  <si>
    <t>Datum:</t>
  </si>
  <si>
    <t>podpis, razítko</t>
  </si>
  <si>
    <t>Příloha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</si>
</sst>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u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1" fillId="0" borderId="2" xfId="0" applyNumberFormat="1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4" fontId="0" fillId="0" borderId="16" xfId="0" applyNumberFormat="1" applyBorder="1" applyAlignment="1">
      <alignment vertical="center"/>
    </xf>
    <xf numFmtId="4" fontId="0" fillId="0" borderId="16" xfId="0" applyNumberFormat="1" applyBorder="1" applyAlignment="1">
      <alignment horizontal="center" vertical="center"/>
    </xf>
    <xf numFmtId="4" fontId="0" fillId="0" borderId="17" xfId="0" applyNumberFormat="1" applyBorder="1" applyAlignment="1">
      <alignment vertical="center"/>
    </xf>
    <xf numFmtId="0" fontId="0" fillId="0" borderId="18" xfId="0" applyBorder="1" applyAlignment="1">
      <alignment horizontal="center" vertical="center"/>
    </xf>
    <xf numFmtId="4" fontId="0" fillId="0" borderId="19" xfId="0" applyNumberForma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4" fontId="0" fillId="0" borderId="21" xfId="0" applyNumberFormat="1" applyBorder="1" applyAlignment="1">
      <alignment vertical="center"/>
    </xf>
    <xf numFmtId="4" fontId="0" fillId="0" borderId="21" xfId="0" applyNumberFormat="1" applyBorder="1" applyAlignment="1">
      <alignment horizontal="center" vertical="center"/>
    </xf>
    <xf numFmtId="4" fontId="0" fillId="0" borderId="22" xfId="0" applyNumberForma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4" fontId="0" fillId="0" borderId="13" xfId="0" applyNumberFormat="1" applyBorder="1" applyAlignment="1">
      <alignment horizontal="left" vertical="center"/>
    </xf>
    <xf numFmtId="4" fontId="0" fillId="0" borderId="13" xfId="0" applyNumberFormat="1" applyFont="1" applyBorder="1" applyAlignment="1">
      <alignment vertical="center"/>
    </xf>
    <xf numFmtId="4" fontId="0" fillId="0" borderId="23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21" xfId="0" applyNumberForma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2" fillId="0" borderId="27" xfId="0" applyNumberFormat="1" applyFont="1" applyBorder="1" applyAlignment="1">
      <alignment horizontal="left" vertical="center"/>
    </xf>
    <xf numFmtId="0" fontId="2" fillId="0" borderId="30" xfId="0" applyNumberFormat="1" applyFont="1" applyBorder="1" applyAlignment="1">
      <alignment vertical="center"/>
    </xf>
    <xf numFmtId="4" fontId="2" fillId="0" borderId="31" xfId="0" applyNumberFormat="1" applyFont="1" applyBorder="1" applyAlignment="1">
      <alignment horizontal="right" vertical="center"/>
    </xf>
    <xf numFmtId="0" fontId="2" fillId="0" borderId="30" xfId="0" applyNumberFormat="1" applyFont="1" applyBorder="1" applyAlignment="1">
      <alignment horizontal="center" vertical="center"/>
    </xf>
    <xf numFmtId="0" fontId="3" fillId="0" borderId="32" xfId="0" applyNumberFormat="1" applyFont="1" applyBorder="1" applyAlignment="1">
      <alignment horizontal="left" vertical="center"/>
    </xf>
    <xf numFmtId="0" fontId="0" fillId="0" borderId="33" xfId="0" applyNumberFormat="1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4" fontId="2" fillId="0" borderId="27" xfId="0" applyNumberFormat="1" applyFont="1" applyBorder="1" applyAlignment="1">
      <alignment vertical="center"/>
    </xf>
    <xf numFmtId="0" fontId="0" fillId="0" borderId="16" xfId="0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34" xfId="0" applyNumberFormat="1" applyFont="1" applyBorder="1" applyAlignment="1">
      <alignment vertical="center"/>
    </xf>
    <xf numFmtId="4" fontId="2" fillId="0" borderId="35" xfId="0" applyNumberFormat="1" applyFont="1" applyBorder="1" applyAlignment="1">
      <alignment horizontal="center" vertical="center"/>
    </xf>
    <xf numFmtId="4" fontId="2" fillId="0" borderId="36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6" fillId="0" borderId="0" xfId="0" applyFont="1" applyAlignment="1">
      <alignment vertical="center"/>
    </xf>
    <xf numFmtId="164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vertical="center" wrapText="1"/>
    </xf>
    <xf numFmtId="4" fontId="0" fillId="0" borderId="35" xfId="0" applyNumberFormat="1" applyBorder="1" applyAlignment="1">
      <alignment vertical="center"/>
    </xf>
    <xf numFmtId="4" fontId="0" fillId="0" borderId="35" xfId="0" applyNumberFormat="1" applyBorder="1" applyAlignment="1">
      <alignment horizontal="center" vertical="center"/>
    </xf>
    <xf numFmtId="164" fontId="0" fillId="0" borderId="35" xfId="0" applyNumberFormat="1" applyBorder="1" applyAlignment="1">
      <alignment vertical="center"/>
    </xf>
    <xf numFmtId="4" fontId="0" fillId="0" borderId="39" xfId="0" applyNumberForma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2" fillId="0" borderId="41" xfId="0" applyNumberFormat="1" applyFont="1" applyBorder="1" applyAlignment="1">
      <alignment horizontal="left" vertical="center"/>
    </xf>
    <xf numFmtId="0" fontId="8" fillId="0" borderId="6" xfId="0" applyNumberFormat="1" applyFont="1" applyBorder="1" applyAlignment="1">
      <alignment horizontal="left" vertical="center"/>
    </xf>
    <xf numFmtId="4" fontId="2" fillId="0" borderId="17" xfId="0" applyNumberFormat="1" applyFont="1" applyBorder="1" applyAlignment="1">
      <alignment vertical="center"/>
    </xf>
    <xf numFmtId="0" fontId="2" fillId="0" borderId="40" xfId="0" applyNumberFormat="1" applyFont="1" applyBorder="1" applyAlignment="1">
      <alignment horizontal="left" vertical="center"/>
    </xf>
    <xf numFmtId="4" fontId="2" fillId="0" borderId="43" xfId="0" applyNumberFormat="1" applyFont="1" applyBorder="1" applyAlignment="1">
      <alignment vertical="center"/>
    </xf>
    <xf numFmtId="0" fontId="2" fillId="0" borderId="12" xfId="0" applyNumberFormat="1" applyFont="1" applyBorder="1" applyAlignment="1">
      <alignment horizontal="left" vertical="center"/>
    </xf>
    <xf numFmtId="0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0" fillId="0" borderId="24" xfId="0" applyNumberFormat="1" applyFill="1" applyBorder="1" applyAlignment="1">
      <alignment vertical="center"/>
    </xf>
    <xf numFmtId="4" fontId="0" fillId="0" borderId="35" xfId="0" applyNumberFormat="1" applyFill="1" applyBorder="1" applyAlignment="1">
      <alignment horizontal="center" vertical="center"/>
    </xf>
    <xf numFmtId="4" fontId="0" fillId="0" borderId="39" xfId="0" applyNumberFormat="1" applyFill="1" applyBorder="1" applyAlignment="1">
      <alignment horizontal="center" vertical="center"/>
    </xf>
    <xf numFmtId="9" fontId="0" fillId="0" borderId="0" xfId="0" applyNumberFormat="1" applyFill="1" applyAlignment="1">
      <alignment vertical="center"/>
    </xf>
    <xf numFmtId="4" fontId="0" fillId="0" borderId="21" xfId="0" applyNumberFormat="1" applyFill="1" applyBorder="1" applyAlignment="1">
      <alignment vertical="center"/>
    </xf>
    <xf numFmtId="4" fontId="0" fillId="0" borderId="16" xfId="0" applyNumberFormat="1" applyFill="1" applyBorder="1" applyAlignment="1">
      <alignment vertical="center"/>
    </xf>
    <xf numFmtId="4" fontId="0" fillId="0" borderId="35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0" fillId="0" borderId="19" xfId="0" applyNumberFormat="1" applyFill="1" applyBorder="1" applyAlignment="1">
      <alignment vertical="center"/>
    </xf>
    <xf numFmtId="0" fontId="0" fillId="0" borderId="35" xfId="0" applyFill="1" applyBorder="1" applyAlignment="1">
      <alignment horizontal="center" vertical="center"/>
    </xf>
    <xf numFmtId="0" fontId="0" fillId="0" borderId="35" xfId="0" applyFill="1" applyBorder="1" applyAlignment="1">
      <alignment vertical="center" wrapText="1"/>
    </xf>
    <xf numFmtId="164" fontId="0" fillId="0" borderId="35" xfId="0" applyNumberFormat="1" applyFill="1" applyBorder="1" applyAlignment="1">
      <alignment vertical="center"/>
    </xf>
    <xf numFmtId="4" fontId="0" fillId="0" borderId="44" xfId="0" applyNumberFormat="1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21" xfId="0" applyFill="1" applyBorder="1" applyAlignment="1">
      <alignment vertical="center" wrapText="1"/>
    </xf>
    <xf numFmtId="164" fontId="0" fillId="0" borderId="21" xfId="0" applyNumberFormat="1" applyFill="1" applyBorder="1" applyAlignment="1">
      <alignment vertical="center"/>
    </xf>
    <xf numFmtId="4" fontId="0" fillId="0" borderId="21" xfId="0" applyNumberFormat="1" applyFill="1" applyBorder="1" applyAlignment="1">
      <alignment horizontal="center" vertical="center"/>
    </xf>
    <xf numFmtId="4" fontId="0" fillId="0" borderId="22" xfId="0" applyNumberForma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4" fontId="0" fillId="0" borderId="44" xfId="0" applyNumberFormat="1" applyBorder="1" applyAlignment="1">
      <alignment vertical="center"/>
    </xf>
    <xf numFmtId="0" fontId="5" fillId="0" borderId="7" xfId="0" applyFont="1" applyBorder="1" applyAlignment="1">
      <alignment horizontal="center" vertical="top"/>
    </xf>
    <xf numFmtId="0" fontId="3" fillId="0" borderId="4" xfId="0" applyFont="1" applyBorder="1" applyAlignment="1">
      <alignment vertical="center" wrapText="1"/>
    </xf>
    <xf numFmtId="0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/>
    <xf numFmtId="4" fontId="0" fillId="0" borderId="0" xfId="0" applyNumberFormat="1" applyFont="1"/>
    <xf numFmtId="4" fontId="0" fillId="0" borderId="37" xfId="0" applyNumberFormat="1" applyFont="1" applyBorder="1"/>
    <xf numFmtId="0" fontId="0" fillId="0" borderId="37" xfId="0" applyFont="1" applyBorder="1"/>
    <xf numFmtId="0" fontId="0" fillId="0" borderId="0" xfId="0" applyFont="1" applyBorder="1"/>
    <xf numFmtId="0" fontId="0" fillId="0" borderId="0" xfId="0" applyNumberFormat="1" applyFont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49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8" fillId="0" borderId="45" xfId="0" applyFont="1" applyBorder="1" applyAlignment="1">
      <alignment horizontal="center"/>
    </xf>
    <xf numFmtId="0" fontId="9" fillId="0" borderId="0" xfId="0" applyFont="1" applyAlignment="1">
      <alignment horizontal="right"/>
    </xf>
    <xf numFmtId="49" fontId="0" fillId="3" borderId="0" xfId="0" applyNumberFormat="1" applyFont="1" applyFill="1" applyBorder="1" applyAlignment="1" applyProtection="1">
      <alignment vertical="center"/>
      <protection locked="0"/>
    </xf>
    <xf numFmtId="49" fontId="0" fillId="3" borderId="0" xfId="0" applyNumberFormat="1" applyFont="1" applyFill="1" applyBorder="1" applyAlignment="1" applyProtection="1">
      <alignment vertical="center"/>
      <protection locked="0"/>
    </xf>
    <xf numFmtId="4" fontId="0" fillId="3" borderId="16" xfId="0" applyNumberFormat="1" applyFill="1" applyBorder="1" applyAlignment="1" applyProtection="1">
      <alignment vertical="center"/>
      <protection locked="0"/>
    </xf>
    <xf numFmtId="4" fontId="0" fillId="3" borderId="1" xfId="0" applyNumberFormat="1" applyFill="1" applyBorder="1" applyAlignment="1" applyProtection="1">
      <alignment vertical="center"/>
      <protection locked="0"/>
    </xf>
    <xf numFmtId="4" fontId="0" fillId="3" borderId="25" xfId="0" applyNumberFormat="1" applyFill="1" applyBorder="1" applyAlignment="1" applyProtection="1">
      <alignment vertical="center"/>
      <protection locked="0"/>
    </xf>
    <xf numFmtId="4" fontId="0" fillId="3" borderId="21" xfId="0" applyNumberFormat="1" applyFill="1" applyBorder="1" applyAlignment="1" applyProtection="1">
      <alignment vertical="center"/>
      <protection locked="0"/>
    </xf>
    <xf numFmtId="4" fontId="0" fillId="3" borderId="35" xfId="0" applyNumberFormat="1" applyFill="1" applyBorder="1" applyAlignment="1" applyProtection="1">
      <alignment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workbookViewId="0"/>
  </sheetViews>
  <sheetFormatPr defaultRowHeight="14.4" x14ac:dyDescent="0.3"/>
  <cols>
    <col min="1" max="1" width="10.6640625" customWidth="1"/>
    <col min="2" max="2" width="31.6640625" customWidth="1"/>
    <col min="3" max="5" width="14.44140625" customWidth="1"/>
  </cols>
  <sheetData>
    <row r="1" spans="1:6" x14ac:dyDescent="0.3">
      <c r="E1" s="152" t="s">
        <v>69</v>
      </c>
    </row>
    <row r="2" spans="1:6" s="3" customFormat="1" ht="32.4" customHeight="1" thickBot="1" x14ac:dyDescent="0.35">
      <c r="A2" s="136" t="s">
        <v>43</v>
      </c>
      <c r="B2" s="136"/>
      <c r="C2" s="136"/>
      <c r="D2" s="136"/>
      <c r="E2" s="136"/>
    </row>
    <row r="3" spans="1:6" s="3" customFormat="1" ht="18" x14ac:dyDescent="0.3">
      <c r="A3" s="18" t="s">
        <v>35</v>
      </c>
      <c r="B3" s="59" t="s">
        <v>48</v>
      </c>
      <c r="C3" s="20"/>
      <c r="D3" s="20"/>
      <c r="E3" s="21"/>
    </row>
    <row r="4" spans="1:6" s="3" customFormat="1" ht="18.600000000000001" thickBot="1" x14ac:dyDescent="0.35">
      <c r="A4" s="22"/>
      <c r="B4" s="23"/>
      <c r="C4" s="25"/>
      <c r="D4" s="25"/>
      <c r="E4" s="26"/>
    </row>
    <row r="5" spans="1:6" s="3" customFormat="1" ht="18.600000000000001" thickBot="1" x14ac:dyDescent="0.35">
      <c r="A5" s="60"/>
      <c r="B5" s="10"/>
      <c r="C5" s="11"/>
      <c r="D5" s="11"/>
      <c r="E5" s="11"/>
    </row>
    <row r="6" spans="1:6" s="3" customFormat="1" ht="24" customHeight="1" x14ac:dyDescent="0.3">
      <c r="A6" s="63" t="s">
        <v>36</v>
      </c>
      <c r="B6" s="64"/>
      <c r="C6" s="72" t="s">
        <v>46</v>
      </c>
      <c r="D6" s="75" t="s">
        <v>44</v>
      </c>
      <c r="E6" s="65" t="s">
        <v>45</v>
      </c>
      <c r="F6" s="11"/>
    </row>
    <row r="7" spans="1:6" s="3" customFormat="1" ht="24" customHeight="1" x14ac:dyDescent="0.3">
      <c r="A7" s="66" t="str">
        <f>'001- Záhumenice'!C3</f>
        <v>001 - MK v lokalitě "Záhumenice"</v>
      </c>
      <c r="B7" s="67"/>
      <c r="C7" s="73">
        <f>'001- Záhumenice'!G28</f>
        <v>0</v>
      </c>
      <c r="D7" s="76">
        <f>+C7*0.21</f>
        <v>0</v>
      </c>
      <c r="E7" s="68">
        <f>+D7+C7</f>
        <v>0</v>
      </c>
      <c r="F7" s="11"/>
    </row>
    <row r="8" spans="1:6" s="3" customFormat="1" ht="24" customHeight="1" x14ac:dyDescent="0.3">
      <c r="A8" s="66" t="str">
        <f>'002- Zadní díly'!C3</f>
        <v>002 - MK v lokalitě "Zadní díly"</v>
      </c>
      <c r="B8" s="69"/>
      <c r="C8" s="74">
        <f>'002- Zadní díly'!G29</f>
        <v>0</v>
      </c>
      <c r="D8" s="76">
        <f>+C8*0.21</f>
        <v>0</v>
      </c>
      <c r="E8" s="68">
        <f>+D8+C8</f>
        <v>0</v>
      </c>
      <c r="F8" s="11"/>
    </row>
    <row r="9" spans="1:6" s="3" customFormat="1" ht="24" customHeight="1" x14ac:dyDescent="0.3">
      <c r="A9" s="66" t="str">
        <f>'003- Necidův kopec'!C3</f>
        <v>003 - MK v lokalitě "Necidův kopec"</v>
      </c>
      <c r="B9" s="69"/>
      <c r="C9" s="74">
        <f>'003- Necidův kopec'!G34</f>
        <v>0</v>
      </c>
      <c r="D9" s="76">
        <f>+C9*0.21</f>
        <v>0</v>
      </c>
      <c r="E9" s="68">
        <f>+D9+C9</f>
        <v>0</v>
      </c>
      <c r="F9" s="11"/>
    </row>
    <row r="10" spans="1:6" s="3" customFormat="1" ht="24" customHeight="1" x14ac:dyDescent="0.3">
      <c r="A10" s="66" t="str">
        <f>'004- U ZD'!C3</f>
        <v>004 - MK v lokalitě "U ZD"</v>
      </c>
      <c r="B10" s="69"/>
      <c r="C10" s="74">
        <f>'004- U ZD'!G25</f>
        <v>0</v>
      </c>
      <c r="D10" s="76">
        <f>+C10*0.21</f>
        <v>0</v>
      </c>
      <c r="E10" s="68">
        <f>+D10+C10</f>
        <v>0</v>
      </c>
      <c r="F10" s="11"/>
    </row>
    <row r="11" spans="1:6" s="3" customFormat="1" ht="24" customHeight="1" thickBot="1" x14ac:dyDescent="0.35">
      <c r="A11" s="66"/>
      <c r="B11" s="69"/>
      <c r="C11" s="77"/>
      <c r="D11" s="78"/>
      <c r="E11" s="79"/>
      <c r="F11" s="11"/>
    </row>
    <row r="12" spans="1:6" s="3" customFormat="1" ht="24" customHeight="1" thickBot="1" x14ac:dyDescent="0.35">
      <c r="A12" s="70" t="s">
        <v>47</v>
      </c>
      <c r="B12" s="71"/>
      <c r="C12" s="80">
        <f>SUM(C7:C11)</f>
        <v>0</v>
      </c>
      <c r="D12" s="81">
        <f>SUM(D7:D11)</f>
        <v>0</v>
      </c>
      <c r="E12" s="82">
        <f>SUM(C12:D12)</f>
        <v>0</v>
      </c>
      <c r="F12" s="11"/>
    </row>
    <row r="13" spans="1:6" s="3" customFormat="1" ht="18" x14ac:dyDescent="0.3">
      <c r="A13" s="61"/>
      <c r="B13" s="62"/>
      <c r="C13" s="12"/>
      <c r="D13" s="13"/>
      <c r="E13" s="12"/>
      <c r="F13" s="11"/>
    </row>
    <row r="14" spans="1:6" s="3" customFormat="1" ht="45.6" customHeight="1" x14ac:dyDescent="0.3">
      <c r="A14" s="61"/>
      <c r="B14" s="62"/>
      <c r="C14" s="11"/>
      <c r="D14" s="10"/>
      <c r="E14" s="11"/>
      <c r="F14" s="11"/>
    </row>
    <row r="15" spans="1:6" s="3" customFormat="1" ht="18" hidden="1" x14ac:dyDescent="0.3">
      <c r="A15" s="94" t="s">
        <v>49</v>
      </c>
      <c r="B15" s="95"/>
      <c r="C15" s="20"/>
      <c r="D15" s="19"/>
      <c r="E15" s="21"/>
      <c r="F15" s="11"/>
    </row>
    <row r="16" spans="1:6" s="3" customFormat="1" ht="27.6" hidden="1" customHeight="1" thickBot="1" x14ac:dyDescent="0.35">
      <c r="A16" s="102" t="s">
        <v>50</v>
      </c>
      <c r="B16" s="96"/>
      <c r="C16" s="25"/>
      <c r="D16" s="23"/>
      <c r="E16" s="100" t="s">
        <v>45</v>
      </c>
      <c r="F16" s="11"/>
    </row>
    <row r="17" spans="1:6" s="3" customFormat="1" ht="24" hidden="1" customHeight="1" x14ac:dyDescent="0.3">
      <c r="A17" s="101" t="s">
        <v>51</v>
      </c>
      <c r="B17" s="97"/>
      <c r="C17" s="98"/>
      <c r="D17" s="99"/>
      <c r="E17" s="103">
        <f>INT(E12*0.8)</f>
        <v>0</v>
      </c>
      <c r="F17" s="11"/>
    </row>
    <row r="18" spans="1:6" s="3" customFormat="1" ht="24" hidden="1" customHeight="1" thickBot="1" x14ac:dyDescent="0.35">
      <c r="A18" s="104" t="s">
        <v>52</v>
      </c>
      <c r="B18" s="62"/>
      <c r="C18" s="11"/>
      <c r="D18" s="10"/>
      <c r="E18" s="105">
        <f>+E12-E17</f>
        <v>0</v>
      </c>
      <c r="F18" s="11"/>
    </row>
    <row r="19" spans="1:6" s="3" customFormat="1" ht="24" hidden="1" customHeight="1" thickBot="1" x14ac:dyDescent="0.35">
      <c r="A19" s="106" t="s">
        <v>37</v>
      </c>
      <c r="B19" s="107"/>
      <c r="C19" s="108"/>
      <c r="D19" s="109"/>
      <c r="E19" s="110">
        <f>SUM(E17:E18)</f>
        <v>0</v>
      </c>
      <c r="F19" s="11"/>
    </row>
    <row r="20" spans="1:6" s="3" customFormat="1" ht="18" x14ac:dyDescent="0.3">
      <c r="A20" s="61"/>
      <c r="B20" s="62"/>
      <c r="C20" s="11"/>
      <c r="D20" s="10"/>
      <c r="E20" s="11"/>
      <c r="F20" s="11"/>
    </row>
    <row r="21" spans="1:6" s="3" customFormat="1" ht="18.600000000000001" customHeight="1" x14ac:dyDescent="0.3">
      <c r="A21" s="145" t="s">
        <v>64</v>
      </c>
      <c r="B21" s="153"/>
      <c r="C21" s="153"/>
      <c r="D21" s="153"/>
      <c r="E21" s="153"/>
      <c r="F21" s="139"/>
    </row>
    <row r="22" spans="1:6" s="132" customFormat="1" ht="3" customHeight="1" x14ac:dyDescent="0.3">
      <c r="A22" s="146"/>
      <c r="B22" s="149"/>
      <c r="C22" s="149"/>
      <c r="D22" s="149"/>
      <c r="E22" s="149"/>
      <c r="F22" s="147"/>
    </row>
    <row r="23" spans="1:6" s="3" customFormat="1" ht="18.600000000000001" customHeight="1" x14ac:dyDescent="0.3">
      <c r="A23" s="145" t="s">
        <v>65</v>
      </c>
      <c r="B23" s="153"/>
      <c r="C23" s="153"/>
      <c r="D23" s="153"/>
      <c r="E23" s="153"/>
      <c r="F23" s="139"/>
    </row>
    <row r="24" spans="1:6" s="132" customFormat="1" ht="3" customHeight="1" x14ac:dyDescent="0.3">
      <c r="A24" s="146"/>
      <c r="B24" s="149"/>
      <c r="C24" s="149"/>
      <c r="D24" s="149"/>
      <c r="E24" s="149"/>
      <c r="F24" s="147"/>
    </row>
    <row r="25" spans="1:6" s="3" customFormat="1" ht="18.600000000000001" customHeight="1" x14ac:dyDescent="0.3">
      <c r="A25" s="145" t="s">
        <v>66</v>
      </c>
      <c r="B25" s="154"/>
      <c r="C25" s="150"/>
      <c r="D25" s="150"/>
      <c r="E25" s="150"/>
      <c r="F25" s="139"/>
    </row>
    <row r="26" spans="1:6" s="3" customFormat="1" x14ac:dyDescent="0.3">
      <c r="A26" s="138"/>
      <c r="B26" s="150"/>
      <c r="C26" s="150"/>
      <c r="D26" s="150"/>
      <c r="E26" s="150"/>
      <c r="F26" s="139"/>
    </row>
    <row r="27" spans="1:6" s="3" customFormat="1" ht="18.600000000000001" customHeight="1" x14ac:dyDescent="0.3">
      <c r="A27" s="148" t="s">
        <v>67</v>
      </c>
      <c r="B27" s="154"/>
      <c r="C27" s="150"/>
      <c r="D27" s="150"/>
      <c r="E27" s="150"/>
      <c r="F27" s="139"/>
    </row>
    <row r="28" spans="1:6" x14ac:dyDescent="0.3">
      <c r="A28" s="140"/>
      <c r="B28" s="140"/>
      <c r="C28" s="141"/>
      <c r="D28" s="142"/>
      <c r="E28" s="143"/>
      <c r="F28" s="140"/>
    </row>
    <row r="29" spans="1:6" x14ac:dyDescent="0.3">
      <c r="A29" s="140"/>
      <c r="B29" s="140"/>
      <c r="C29" s="141"/>
      <c r="D29" s="151" t="s">
        <v>68</v>
      </c>
      <c r="E29" s="151"/>
      <c r="F29" s="140"/>
    </row>
    <row r="30" spans="1:6" x14ac:dyDescent="0.3">
      <c r="A30" s="140"/>
      <c r="B30" s="140"/>
      <c r="E30" s="144"/>
      <c r="F30" s="140"/>
    </row>
    <row r="31" spans="1:6" x14ac:dyDescent="0.3">
      <c r="C31" s="1"/>
    </row>
    <row r="32" spans="1:6" x14ac:dyDescent="0.3">
      <c r="B32" s="2"/>
      <c r="C32" s="2"/>
    </row>
  </sheetData>
  <sheetProtection algorithmName="SHA-512" hashValue="C/z0fkws5gmaa8yZAHgPz5bH/5JH+HtOcQyR/uDbe0b8z1/0HuFERg6d5beZMH90GkwACMMSEgp4Tq/YQ4MWcA==" saltValue="LQRZUu0UYlTY2JcnVztfGQ==" spinCount="100000" sheet="1" objects="1" scenarios="1"/>
  <mergeCells count="4">
    <mergeCell ref="A2:E2"/>
    <mergeCell ref="B23:E23"/>
    <mergeCell ref="B21:E21"/>
    <mergeCell ref="D29:E29"/>
  </mergeCells>
  <pageMargins left="0.7" right="0.7" top="0.78740157499999996" bottom="0.78740157499999996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4"/>
  <sheetViews>
    <sheetView workbookViewId="0"/>
  </sheetViews>
  <sheetFormatPr defaultColWidth="8.88671875" defaultRowHeight="14.4" x14ac:dyDescent="0.3"/>
  <cols>
    <col min="1" max="1" width="5.109375" style="4" customWidth="1"/>
    <col min="2" max="2" width="10.6640625" style="4" bestFit="1" customWidth="1"/>
    <col min="3" max="3" width="54.6640625" style="3" customWidth="1"/>
    <col min="4" max="4" width="13.6640625" style="3" customWidth="1"/>
    <col min="5" max="5" width="5" style="4" customWidth="1"/>
    <col min="6" max="6" width="11" style="3" customWidth="1"/>
    <col min="7" max="7" width="14" style="3" customWidth="1"/>
    <col min="8" max="8" width="8.88671875" style="3"/>
    <col min="9" max="9" width="8.88671875" style="3" customWidth="1"/>
    <col min="10" max="16384" width="8.88671875" style="3"/>
  </cols>
  <sheetData>
    <row r="1" spans="1:10" ht="15" thickBot="1" x14ac:dyDescent="0.35"/>
    <row r="2" spans="1:10" ht="36" customHeight="1" x14ac:dyDescent="0.3">
      <c r="A2" s="18" t="s">
        <v>35</v>
      </c>
      <c r="B2" s="19"/>
      <c r="C2" s="137" t="s">
        <v>48</v>
      </c>
      <c r="D2" s="137"/>
      <c r="E2" s="137"/>
      <c r="F2" s="137"/>
      <c r="G2" s="21"/>
    </row>
    <row r="3" spans="1:10" ht="18.600000000000001" thickBot="1" x14ac:dyDescent="0.35">
      <c r="A3" s="22" t="s">
        <v>36</v>
      </c>
      <c r="B3" s="23"/>
      <c r="C3" s="24" t="s">
        <v>41</v>
      </c>
      <c r="D3" s="25"/>
      <c r="E3" s="23"/>
      <c r="F3" s="25"/>
      <c r="G3" s="26"/>
    </row>
    <row r="4" spans="1:10" ht="15" thickBot="1" x14ac:dyDescent="0.35">
      <c r="A4" s="9"/>
    </row>
    <row r="5" spans="1:10" s="5" customFormat="1" ht="29.4" customHeight="1" thickBot="1" x14ac:dyDescent="0.35">
      <c r="A5" s="27" t="s">
        <v>23</v>
      </c>
      <c r="B5" s="28" t="s">
        <v>24</v>
      </c>
      <c r="C5" s="29" t="s">
        <v>25</v>
      </c>
      <c r="D5" s="28" t="s">
        <v>26</v>
      </c>
      <c r="E5" s="28" t="s">
        <v>27</v>
      </c>
      <c r="F5" s="28" t="s">
        <v>29</v>
      </c>
      <c r="G5" s="30" t="s">
        <v>28</v>
      </c>
    </row>
    <row r="6" spans="1:10" ht="29.4" customHeight="1" x14ac:dyDescent="0.3">
      <c r="A6" s="34">
        <v>1</v>
      </c>
      <c r="B6" s="35">
        <v>113108442</v>
      </c>
      <c r="C6" s="36" t="s">
        <v>0</v>
      </c>
      <c r="D6" s="54">
        <v>2652</v>
      </c>
      <c r="E6" s="38" t="s">
        <v>18</v>
      </c>
      <c r="F6" s="155">
        <v>0</v>
      </c>
      <c r="G6" s="39">
        <f>+F6*D6</f>
        <v>0</v>
      </c>
      <c r="H6" s="7"/>
      <c r="J6" s="6"/>
    </row>
    <row r="7" spans="1:10" ht="29.4" customHeight="1" x14ac:dyDescent="0.3">
      <c r="A7" s="40">
        <v>2</v>
      </c>
      <c r="B7" s="17">
        <v>113107242</v>
      </c>
      <c r="C7" s="14" t="s">
        <v>1</v>
      </c>
      <c r="D7" s="55">
        <v>2652</v>
      </c>
      <c r="E7" s="16" t="s">
        <v>18</v>
      </c>
      <c r="F7" s="156">
        <v>0</v>
      </c>
      <c r="G7" s="41">
        <f t="shared" ref="G7:G26" si="0">+F7*D7</f>
        <v>0</v>
      </c>
      <c r="H7" s="7"/>
      <c r="J7" s="6"/>
    </row>
    <row r="8" spans="1:10" ht="29.4" customHeight="1" x14ac:dyDescent="0.3">
      <c r="A8" s="40">
        <v>3</v>
      </c>
      <c r="B8" s="17">
        <v>460600061</v>
      </c>
      <c r="C8" s="14" t="s">
        <v>2</v>
      </c>
      <c r="D8" s="55">
        <v>729.3</v>
      </c>
      <c r="E8" s="16" t="s">
        <v>19</v>
      </c>
      <c r="F8" s="156">
        <v>0</v>
      </c>
      <c r="G8" s="41">
        <f t="shared" si="0"/>
        <v>0</v>
      </c>
      <c r="H8" s="7"/>
      <c r="J8" s="6"/>
    </row>
    <row r="9" spans="1:10" ht="29.4" customHeight="1" x14ac:dyDescent="0.3">
      <c r="A9" s="40">
        <v>4</v>
      </c>
      <c r="B9" s="17">
        <v>460600071</v>
      </c>
      <c r="C9" s="14" t="s">
        <v>3</v>
      </c>
      <c r="D9" s="55">
        <v>13856.7</v>
      </c>
      <c r="E9" s="16" t="s">
        <v>19</v>
      </c>
      <c r="F9" s="156">
        <v>0</v>
      </c>
      <c r="G9" s="41">
        <f t="shared" si="0"/>
        <v>0</v>
      </c>
      <c r="H9" s="7"/>
      <c r="J9" s="6"/>
    </row>
    <row r="10" spans="1:10" ht="29.4" customHeight="1" x14ac:dyDescent="0.3">
      <c r="A10" s="40">
        <v>5</v>
      </c>
      <c r="B10" s="17">
        <v>946200040</v>
      </c>
      <c r="C10" s="14" t="s">
        <v>4</v>
      </c>
      <c r="D10" s="55">
        <v>729.3</v>
      </c>
      <c r="E10" s="16" t="s">
        <v>19</v>
      </c>
      <c r="F10" s="156">
        <v>0</v>
      </c>
      <c r="G10" s="41">
        <f t="shared" si="0"/>
        <v>0</v>
      </c>
      <c r="H10" s="7"/>
      <c r="J10" s="6"/>
    </row>
    <row r="11" spans="1:10" ht="29.4" customHeight="1" x14ac:dyDescent="0.3">
      <c r="A11" s="40">
        <v>6</v>
      </c>
      <c r="B11" s="17">
        <v>566201111</v>
      </c>
      <c r="C11" s="14" t="s">
        <v>5</v>
      </c>
      <c r="D11" s="55">
        <v>2652</v>
      </c>
      <c r="E11" s="16" t="s">
        <v>18</v>
      </c>
      <c r="F11" s="156">
        <v>0</v>
      </c>
      <c r="G11" s="41">
        <f t="shared" si="0"/>
        <v>0</v>
      </c>
      <c r="H11" s="7"/>
      <c r="J11" s="6"/>
    </row>
    <row r="12" spans="1:10" ht="29.4" customHeight="1" x14ac:dyDescent="0.3">
      <c r="A12" s="40">
        <v>7</v>
      </c>
      <c r="B12" s="17">
        <v>573111112</v>
      </c>
      <c r="C12" s="14" t="s">
        <v>6</v>
      </c>
      <c r="D12" s="55">
        <v>2652</v>
      </c>
      <c r="E12" s="16" t="s">
        <v>18</v>
      </c>
      <c r="F12" s="156">
        <v>0</v>
      </c>
      <c r="G12" s="41">
        <f t="shared" si="0"/>
        <v>0</v>
      </c>
      <c r="H12" s="7"/>
      <c r="J12" s="6"/>
    </row>
    <row r="13" spans="1:10" ht="45.6" customHeight="1" x14ac:dyDescent="0.3">
      <c r="A13" s="87">
        <v>8</v>
      </c>
      <c r="B13" s="88">
        <v>565155121</v>
      </c>
      <c r="C13" s="89" t="s">
        <v>7</v>
      </c>
      <c r="D13" s="92">
        <v>2652</v>
      </c>
      <c r="E13" s="91" t="s">
        <v>18</v>
      </c>
      <c r="F13" s="156">
        <v>0</v>
      </c>
      <c r="G13" s="41">
        <f t="shared" si="0"/>
        <v>0</v>
      </c>
      <c r="H13" s="7"/>
      <c r="J13" s="6"/>
    </row>
    <row r="14" spans="1:10" ht="29.4" customHeight="1" x14ac:dyDescent="0.3">
      <c r="A14" s="40">
        <v>9</v>
      </c>
      <c r="B14" s="17">
        <v>573231107</v>
      </c>
      <c r="C14" s="14" t="s">
        <v>8</v>
      </c>
      <c r="D14" s="55">
        <v>2652</v>
      </c>
      <c r="E14" s="16" t="s">
        <v>18</v>
      </c>
      <c r="F14" s="156">
        <v>0</v>
      </c>
      <c r="G14" s="41">
        <f t="shared" si="0"/>
        <v>0</v>
      </c>
      <c r="H14" s="7"/>
      <c r="J14" s="6"/>
    </row>
    <row r="15" spans="1:10" ht="29.4" customHeight="1" x14ac:dyDescent="0.3">
      <c r="A15" s="40">
        <v>10</v>
      </c>
      <c r="B15" s="17">
        <v>577134221</v>
      </c>
      <c r="C15" s="14" t="s">
        <v>9</v>
      </c>
      <c r="D15" s="55">
        <v>2652</v>
      </c>
      <c r="E15" s="16" t="s">
        <v>18</v>
      </c>
      <c r="F15" s="156">
        <v>0</v>
      </c>
      <c r="G15" s="41">
        <f t="shared" si="0"/>
        <v>0</v>
      </c>
      <c r="H15" s="7"/>
      <c r="J15" s="6"/>
    </row>
    <row r="16" spans="1:10" ht="29.4" customHeight="1" x14ac:dyDescent="0.3">
      <c r="A16" s="40">
        <v>11</v>
      </c>
      <c r="B16" s="17">
        <v>182251101</v>
      </c>
      <c r="C16" s="14" t="s">
        <v>10</v>
      </c>
      <c r="D16" s="55">
        <v>1022</v>
      </c>
      <c r="E16" s="91" t="s">
        <v>18</v>
      </c>
      <c r="F16" s="156">
        <v>0</v>
      </c>
      <c r="G16" s="41">
        <f t="shared" si="0"/>
        <v>0</v>
      </c>
      <c r="H16" s="7"/>
      <c r="J16" s="6"/>
    </row>
    <row r="17" spans="1:10" ht="29.4" customHeight="1" x14ac:dyDescent="0.3">
      <c r="A17" s="40">
        <v>12</v>
      </c>
      <c r="B17" s="17">
        <v>899231111</v>
      </c>
      <c r="C17" s="14" t="s">
        <v>32</v>
      </c>
      <c r="D17" s="111">
        <v>2</v>
      </c>
      <c r="E17" s="16" t="s">
        <v>20</v>
      </c>
      <c r="F17" s="157">
        <v>0</v>
      </c>
      <c r="G17" s="41">
        <f t="shared" si="0"/>
        <v>0</v>
      </c>
      <c r="H17" s="7"/>
      <c r="I17" s="84"/>
      <c r="J17" s="6"/>
    </row>
    <row r="18" spans="1:10" ht="29.4" customHeight="1" x14ac:dyDescent="0.3">
      <c r="A18" s="40">
        <v>13</v>
      </c>
      <c r="B18" s="17">
        <v>899331111</v>
      </c>
      <c r="C18" s="14" t="s">
        <v>33</v>
      </c>
      <c r="D18" s="83">
        <v>12</v>
      </c>
      <c r="E18" s="93" t="s">
        <v>20</v>
      </c>
      <c r="F18" s="156">
        <v>0</v>
      </c>
      <c r="G18" s="41">
        <f t="shared" si="0"/>
        <v>0</v>
      </c>
      <c r="H18" s="7"/>
      <c r="I18" s="84"/>
      <c r="J18" s="6"/>
    </row>
    <row r="19" spans="1:10" ht="29.4" customHeight="1" x14ac:dyDescent="0.3">
      <c r="A19" s="40">
        <v>14</v>
      </c>
      <c r="B19" s="17">
        <v>899431111</v>
      </c>
      <c r="C19" s="14" t="s">
        <v>30</v>
      </c>
      <c r="D19" s="83">
        <v>18</v>
      </c>
      <c r="E19" s="16" t="s">
        <v>20</v>
      </c>
      <c r="F19" s="156">
        <v>0</v>
      </c>
      <c r="G19" s="41">
        <f t="shared" si="0"/>
        <v>0</v>
      </c>
      <c r="H19" s="7"/>
      <c r="I19" s="84"/>
      <c r="J19" s="6"/>
    </row>
    <row r="20" spans="1:10" ht="29.4" customHeight="1" x14ac:dyDescent="0.3">
      <c r="A20" s="40">
        <v>15</v>
      </c>
      <c r="B20" s="17"/>
      <c r="C20" s="14" t="s">
        <v>31</v>
      </c>
      <c r="D20" s="83">
        <v>18</v>
      </c>
      <c r="E20" s="16" t="s">
        <v>22</v>
      </c>
      <c r="F20" s="156">
        <v>0</v>
      </c>
      <c r="G20" s="41">
        <f t="shared" si="0"/>
        <v>0</v>
      </c>
      <c r="H20" s="7"/>
      <c r="I20" s="84"/>
    </row>
    <row r="21" spans="1:10" ht="29.4" customHeight="1" x14ac:dyDescent="0.3">
      <c r="A21" s="40">
        <v>16</v>
      </c>
      <c r="B21" s="17">
        <v>122202201</v>
      </c>
      <c r="C21" s="14" t="s">
        <v>11</v>
      </c>
      <c r="D21" s="55">
        <v>240</v>
      </c>
      <c r="E21" s="16" t="s">
        <v>21</v>
      </c>
      <c r="F21" s="156">
        <v>0</v>
      </c>
      <c r="G21" s="41">
        <f t="shared" si="0"/>
        <v>0</v>
      </c>
      <c r="H21" s="7"/>
      <c r="J21" s="6"/>
    </row>
    <row r="22" spans="1:10" ht="29.4" customHeight="1" x14ac:dyDescent="0.3">
      <c r="A22" s="40">
        <v>17</v>
      </c>
      <c r="B22" s="17">
        <v>162751117</v>
      </c>
      <c r="C22" s="14" t="s">
        <v>12</v>
      </c>
      <c r="D22" s="55">
        <v>240</v>
      </c>
      <c r="E22" s="16" t="s">
        <v>21</v>
      </c>
      <c r="F22" s="156">
        <v>0</v>
      </c>
      <c r="G22" s="41">
        <f t="shared" si="0"/>
        <v>0</v>
      </c>
      <c r="H22" s="7"/>
      <c r="J22" s="6"/>
    </row>
    <row r="23" spans="1:10" ht="29.4" customHeight="1" x14ac:dyDescent="0.3">
      <c r="A23" s="40">
        <v>18</v>
      </c>
      <c r="B23" s="17">
        <v>162751119</v>
      </c>
      <c r="C23" s="14" t="s">
        <v>13</v>
      </c>
      <c r="D23" s="55">
        <v>2400</v>
      </c>
      <c r="E23" s="16" t="s">
        <v>21</v>
      </c>
      <c r="F23" s="156">
        <v>0</v>
      </c>
      <c r="G23" s="41">
        <f t="shared" si="0"/>
        <v>0</v>
      </c>
      <c r="H23" s="7"/>
      <c r="J23" s="6"/>
    </row>
    <row r="24" spans="1:10" ht="29.4" customHeight="1" x14ac:dyDescent="0.3">
      <c r="A24" s="40">
        <v>19</v>
      </c>
      <c r="B24" s="17" t="s">
        <v>14</v>
      </c>
      <c r="C24" s="14" t="s">
        <v>34</v>
      </c>
      <c r="D24" s="55">
        <v>480</v>
      </c>
      <c r="E24" s="16" t="s">
        <v>19</v>
      </c>
      <c r="F24" s="156">
        <v>0</v>
      </c>
      <c r="G24" s="41">
        <f t="shared" si="0"/>
        <v>0</v>
      </c>
      <c r="H24" s="7"/>
      <c r="J24" s="6"/>
    </row>
    <row r="25" spans="1:10" ht="29.4" customHeight="1" x14ac:dyDescent="0.3">
      <c r="A25" s="40">
        <v>20</v>
      </c>
      <c r="B25" s="118">
        <v>592174760</v>
      </c>
      <c r="C25" s="119" t="s">
        <v>53</v>
      </c>
      <c r="D25" s="85">
        <v>820</v>
      </c>
      <c r="E25" s="86" t="s">
        <v>22</v>
      </c>
      <c r="F25" s="156">
        <v>0</v>
      </c>
      <c r="G25" s="120">
        <f t="shared" si="0"/>
        <v>0</v>
      </c>
      <c r="H25" s="7"/>
      <c r="I25" s="84"/>
      <c r="J25" s="6"/>
    </row>
    <row r="26" spans="1:10" ht="29.4" customHeight="1" thickBot="1" x14ac:dyDescent="0.35">
      <c r="A26" s="42">
        <v>21</v>
      </c>
      <c r="B26" s="43">
        <v>916131213</v>
      </c>
      <c r="C26" s="44" t="s">
        <v>17</v>
      </c>
      <c r="D26" s="56">
        <v>820</v>
      </c>
      <c r="E26" s="46" t="s">
        <v>22</v>
      </c>
      <c r="F26" s="158">
        <v>0</v>
      </c>
      <c r="G26" s="47">
        <f t="shared" si="0"/>
        <v>0</v>
      </c>
      <c r="H26" s="7"/>
      <c r="I26" s="84"/>
      <c r="J26" s="6"/>
    </row>
    <row r="27" spans="1:10" ht="29.4" customHeight="1" thickBot="1" x14ac:dyDescent="0.35">
      <c r="D27" s="6"/>
      <c r="E27" s="8"/>
      <c r="F27" s="6"/>
      <c r="G27" s="6"/>
    </row>
    <row r="28" spans="1:10" ht="29.4" customHeight="1" thickBot="1" x14ac:dyDescent="0.35">
      <c r="A28" s="31"/>
      <c r="B28" s="48" t="s">
        <v>37</v>
      </c>
      <c r="C28" s="49" t="str">
        <f>C3</f>
        <v>001 - MK v lokalitě "Záhumenice"</v>
      </c>
      <c r="D28" s="51"/>
      <c r="E28" s="32"/>
      <c r="F28" s="50"/>
      <c r="G28" s="33">
        <f>SUM(G6:G27)</f>
        <v>0</v>
      </c>
    </row>
    <row r="29" spans="1:10" x14ac:dyDescent="0.3">
      <c r="D29" s="6"/>
      <c r="E29" s="8"/>
      <c r="F29" s="6"/>
      <c r="G29" s="6"/>
    </row>
    <row r="30" spans="1:10" x14ac:dyDescent="0.3">
      <c r="D30" s="6"/>
      <c r="E30" s="8"/>
      <c r="F30" s="6"/>
      <c r="G30" s="6"/>
    </row>
    <row r="31" spans="1:10" x14ac:dyDescent="0.3">
      <c r="D31" s="6"/>
      <c r="E31" s="8"/>
      <c r="F31" s="6"/>
      <c r="G31" s="6"/>
    </row>
    <row r="32" spans="1:10" x14ac:dyDescent="0.3">
      <c r="D32" s="6"/>
      <c r="E32" s="8"/>
      <c r="F32" s="6"/>
      <c r="G32" s="6"/>
    </row>
    <row r="33" spans="4:7" x14ac:dyDescent="0.3">
      <c r="D33" s="6"/>
      <c r="E33" s="8"/>
      <c r="F33" s="6"/>
      <c r="G33" s="6"/>
    </row>
    <row r="34" spans="4:7" x14ac:dyDescent="0.3">
      <c r="D34" s="6"/>
      <c r="E34" s="8"/>
      <c r="F34" s="6"/>
      <c r="G34" s="6"/>
    </row>
  </sheetData>
  <sheetProtection algorithmName="SHA-512" hashValue="qgD1umQyp/9Q0ZlJ9qerlcfiFQtEM6t0H0TVW7g9GpxuDSCPYb6RsypT0UzjF+3rWMPED1Z6Be86Sh1gg/hTUg==" saltValue="yDVEWvZOIRibe3Rg/uRjFg==" spinCount="100000" sheet="1" objects="1" scenarios="1"/>
  <mergeCells count="1">
    <mergeCell ref="C2:F2"/>
  </mergeCells>
  <pageMargins left="0.7" right="0.7" top="0.47" bottom="0.39" header="0.3" footer="0.3"/>
  <pageSetup paperSize="9" scale="7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5"/>
  <sheetViews>
    <sheetView workbookViewId="0">
      <selection activeCell="J10" sqref="J10"/>
    </sheetView>
  </sheetViews>
  <sheetFormatPr defaultColWidth="8.88671875" defaultRowHeight="14.4" x14ac:dyDescent="0.3"/>
  <cols>
    <col min="1" max="1" width="5.109375" style="4" customWidth="1"/>
    <col min="2" max="2" width="10.6640625" style="4" bestFit="1" customWidth="1"/>
    <col min="3" max="3" width="54.6640625" style="3" customWidth="1"/>
    <col min="4" max="4" width="13.6640625" style="3" customWidth="1"/>
    <col min="5" max="5" width="5" style="4" customWidth="1"/>
    <col min="6" max="6" width="11" style="3" customWidth="1"/>
    <col min="7" max="7" width="12.6640625" style="3" customWidth="1"/>
    <col min="8" max="16384" width="8.88671875" style="3"/>
  </cols>
  <sheetData>
    <row r="1" spans="1:10" ht="15" thickBot="1" x14ac:dyDescent="0.35"/>
    <row r="2" spans="1:10" ht="36" customHeight="1" x14ac:dyDescent="0.3">
      <c r="A2" s="18" t="s">
        <v>35</v>
      </c>
      <c r="B2" s="19"/>
      <c r="C2" s="137" t="s">
        <v>48</v>
      </c>
      <c r="D2" s="137"/>
      <c r="E2" s="137"/>
      <c r="F2" s="137"/>
      <c r="G2" s="21"/>
    </row>
    <row r="3" spans="1:10" ht="18.600000000000001" thickBot="1" x14ac:dyDescent="0.35">
      <c r="A3" s="22" t="s">
        <v>36</v>
      </c>
      <c r="B3" s="23"/>
      <c r="C3" s="24" t="s">
        <v>40</v>
      </c>
      <c r="D3" s="25"/>
      <c r="E3" s="23"/>
      <c r="F3" s="25"/>
      <c r="G3" s="26"/>
    </row>
    <row r="4" spans="1:10" ht="15" thickBot="1" x14ac:dyDescent="0.35">
      <c r="A4" s="9"/>
    </row>
    <row r="5" spans="1:10" s="5" customFormat="1" ht="29.4" customHeight="1" thickBot="1" x14ac:dyDescent="0.35">
      <c r="A5" s="27" t="s">
        <v>23</v>
      </c>
      <c r="B5" s="28" t="s">
        <v>24</v>
      </c>
      <c r="C5" s="29" t="s">
        <v>25</v>
      </c>
      <c r="D5" s="28" t="s">
        <v>26</v>
      </c>
      <c r="E5" s="28" t="s">
        <v>27</v>
      </c>
      <c r="F5" s="28" t="s">
        <v>29</v>
      </c>
      <c r="G5" s="30" t="s">
        <v>28</v>
      </c>
    </row>
    <row r="6" spans="1:10" ht="29.4" customHeight="1" x14ac:dyDescent="0.3">
      <c r="A6" s="34">
        <v>1</v>
      </c>
      <c r="B6" s="35">
        <v>113108442</v>
      </c>
      <c r="C6" s="36" t="s">
        <v>0</v>
      </c>
      <c r="D6" s="54">
        <v>775</v>
      </c>
      <c r="E6" s="38" t="s">
        <v>18</v>
      </c>
      <c r="F6" s="155">
        <v>0</v>
      </c>
      <c r="G6" s="39">
        <f>+F6*D6</f>
        <v>0</v>
      </c>
      <c r="H6" s="7"/>
      <c r="J6" s="6"/>
    </row>
    <row r="7" spans="1:10" ht="29.4" customHeight="1" x14ac:dyDescent="0.3">
      <c r="A7" s="40">
        <v>2</v>
      </c>
      <c r="B7" s="17">
        <v>113107242</v>
      </c>
      <c r="C7" s="14" t="s">
        <v>1</v>
      </c>
      <c r="D7" s="55">
        <v>775</v>
      </c>
      <c r="E7" s="16" t="s">
        <v>18</v>
      </c>
      <c r="F7" s="156">
        <v>0</v>
      </c>
      <c r="G7" s="41">
        <f t="shared" ref="G7:G27" si="0">+F7*D7</f>
        <v>0</v>
      </c>
      <c r="H7" s="7"/>
      <c r="J7" s="6"/>
    </row>
    <row r="8" spans="1:10" ht="29.4" customHeight="1" x14ac:dyDescent="0.3">
      <c r="A8" s="40">
        <v>3</v>
      </c>
      <c r="B8" s="17">
        <v>460600061</v>
      </c>
      <c r="C8" s="14" t="s">
        <v>2</v>
      </c>
      <c r="D8" s="55">
        <v>213.125</v>
      </c>
      <c r="E8" s="16" t="s">
        <v>19</v>
      </c>
      <c r="F8" s="156">
        <v>0</v>
      </c>
      <c r="G8" s="41">
        <f t="shared" si="0"/>
        <v>0</v>
      </c>
      <c r="H8" s="7"/>
      <c r="J8" s="6"/>
    </row>
    <row r="9" spans="1:10" ht="29.4" customHeight="1" x14ac:dyDescent="0.3">
      <c r="A9" s="40">
        <v>4</v>
      </c>
      <c r="B9" s="17">
        <v>460600071</v>
      </c>
      <c r="C9" s="14" t="s">
        <v>3</v>
      </c>
      <c r="D9" s="55">
        <v>4049.375</v>
      </c>
      <c r="E9" s="16" t="s">
        <v>19</v>
      </c>
      <c r="F9" s="156">
        <v>0</v>
      </c>
      <c r="G9" s="41">
        <f t="shared" si="0"/>
        <v>0</v>
      </c>
      <c r="H9" s="7"/>
      <c r="J9" s="6"/>
    </row>
    <row r="10" spans="1:10" ht="29.4" customHeight="1" x14ac:dyDescent="0.3">
      <c r="A10" s="40">
        <v>5</v>
      </c>
      <c r="B10" s="17">
        <v>946200040</v>
      </c>
      <c r="C10" s="14" t="s">
        <v>4</v>
      </c>
      <c r="D10" s="55">
        <v>213.125</v>
      </c>
      <c r="E10" s="16" t="s">
        <v>19</v>
      </c>
      <c r="F10" s="156">
        <v>0</v>
      </c>
      <c r="G10" s="41">
        <f t="shared" si="0"/>
        <v>0</v>
      </c>
      <c r="H10" s="7"/>
      <c r="J10" s="6"/>
    </row>
    <row r="11" spans="1:10" ht="29.4" customHeight="1" x14ac:dyDescent="0.3">
      <c r="A11" s="40">
        <v>6</v>
      </c>
      <c r="B11" s="17">
        <v>566201111</v>
      </c>
      <c r="C11" s="14" t="s">
        <v>5</v>
      </c>
      <c r="D11" s="55">
        <v>775</v>
      </c>
      <c r="E11" s="16" t="s">
        <v>18</v>
      </c>
      <c r="F11" s="156">
        <v>0</v>
      </c>
      <c r="G11" s="41">
        <f t="shared" si="0"/>
        <v>0</v>
      </c>
      <c r="H11" s="7"/>
      <c r="J11" s="6"/>
    </row>
    <row r="12" spans="1:10" ht="29.4" customHeight="1" x14ac:dyDescent="0.3">
      <c r="A12" s="40">
        <v>7</v>
      </c>
      <c r="B12" s="17">
        <v>573111112</v>
      </c>
      <c r="C12" s="14" t="s">
        <v>6</v>
      </c>
      <c r="D12" s="55">
        <v>775</v>
      </c>
      <c r="E12" s="16" t="s">
        <v>18</v>
      </c>
      <c r="F12" s="156">
        <v>0</v>
      </c>
      <c r="G12" s="41">
        <f t="shared" si="0"/>
        <v>0</v>
      </c>
      <c r="H12" s="7"/>
      <c r="J12" s="6"/>
    </row>
    <row r="13" spans="1:10" ht="45.6" customHeight="1" x14ac:dyDescent="0.3">
      <c r="A13" s="87">
        <v>8</v>
      </c>
      <c r="B13" s="88">
        <v>565155121</v>
      </c>
      <c r="C13" s="89" t="s">
        <v>7</v>
      </c>
      <c r="D13" s="92">
        <v>775</v>
      </c>
      <c r="E13" s="91" t="s">
        <v>18</v>
      </c>
      <c r="F13" s="156">
        <v>0</v>
      </c>
      <c r="G13" s="41">
        <f t="shared" si="0"/>
        <v>0</v>
      </c>
      <c r="H13" s="7"/>
      <c r="J13" s="6"/>
    </row>
    <row r="14" spans="1:10" ht="29.4" customHeight="1" x14ac:dyDescent="0.3">
      <c r="A14" s="40">
        <v>9</v>
      </c>
      <c r="B14" s="17">
        <v>573231107</v>
      </c>
      <c r="C14" s="14" t="s">
        <v>8</v>
      </c>
      <c r="D14" s="55">
        <v>775</v>
      </c>
      <c r="E14" s="16" t="s">
        <v>18</v>
      </c>
      <c r="F14" s="156">
        <v>0</v>
      </c>
      <c r="G14" s="41">
        <f t="shared" si="0"/>
        <v>0</v>
      </c>
      <c r="H14" s="7"/>
      <c r="J14" s="6"/>
    </row>
    <row r="15" spans="1:10" ht="29.4" customHeight="1" x14ac:dyDescent="0.3">
      <c r="A15" s="40">
        <v>10</v>
      </c>
      <c r="B15" s="17">
        <v>577134221</v>
      </c>
      <c r="C15" s="14" t="s">
        <v>9</v>
      </c>
      <c r="D15" s="55">
        <v>775</v>
      </c>
      <c r="E15" s="16" t="s">
        <v>18</v>
      </c>
      <c r="F15" s="156">
        <v>0</v>
      </c>
      <c r="G15" s="41">
        <f t="shared" si="0"/>
        <v>0</v>
      </c>
      <c r="H15" s="7"/>
      <c r="J15" s="6"/>
    </row>
    <row r="16" spans="1:10" ht="29.4" customHeight="1" x14ac:dyDescent="0.3">
      <c r="A16" s="40">
        <v>11</v>
      </c>
      <c r="B16" s="17">
        <v>182251101</v>
      </c>
      <c r="C16" s="14" t="s">
        <v>10</v>
      </c>
      <c r="D16" s="85">
        <v>236</v>
      </c>
      <c r="E16" s="112" t="s">
        <v>18</v>
      </c>
      <c r="F16" s="156">
        <v>0</v>
      </c>
      <c r="G16" s="41">
        <f t="shared" si="0"/>
        <v>0</v>
      </c>
      <c r="H16" s="7"/>
      <c r="J16" s="6"/>
    </row>
    <row r="17" spans="1:10" ht="29.4" customHeight="1" x14ac:dyDescent="0.3">
      <c r="A17" s="40">
        <v>12</v>
      </c>
      <c r="B17" s="17">
        <v>899231111</v>
      </c>
      <c r="C17" s="14" t="s">
        <v>32</v>
      </c>
      <c r="D17" s="111">
        <v>6</v>
      </c>
      <c r="E17" s="86" t="s">
        <v>20</v>
      </c>
      <c r="F17" s="157">
        <v>0</v>
      </c>
      <c r="G17" s="41">
        <f t="shared" si="0"/>
        <v>0</v>
      </c>
      <c r="H17" s="7"/>
      <c r="I17" s="130"/>
      <c r="J17" s="131"/>
    </row>
    <row r="18" spans="1:10" ht="29.4" customHeight="1" x14ac:dyDescent="0.3">
      <c r="A18" s="40">
        <v>13</v>
      </c>
      <c r="B18" s="17">
        <v>899331111</v>
      </c>
      <c r="C18" s="14" t="s">
        <v>33</v>
      </c>
      <c r="D18" s="83">
        <v>8</v>
      </c>
      <c r="E18" s="113" t="s">
        <v>20</v>
      </c>
      <c r="F18" s="156">
        <v>0</v>
      </c>
      <c r="G18" s="41">
        <f t="shared" si="0"/>
        <v>0</v>
      </c>
      <c r="H18" s="7"/>
      <c r="I18" s="130"/>
      <c r="J18" s="131"/>
    </row>
    <row r="19" spans="1:10" ht="29.4" customHeight="1" x14ac:dyDescent="0.3">
      <c r="A19" s="40">
        <v>14</v>
      </c>
      <c r="B19" s="17">
        <v>899431111</v>
      </c>
      <c r="C19" s="14" t="s">
        <v>30</v>
      </c>
      <c r="D19" s="83">
        <v>15</v>
      </c>
      <c r="E19" s="86" t="s">
        <v>20</v>
      </c>
      <c r="F19" s="156">
        <v>0</v>
      </c>
      <c r="G19" s="41">
        <f t="shared" si="0"/>
        <v>0</v>
      </c>
      <c r="H19" s="7"/>
      <c r="I19" s="130"/>
      <c r="J19" s="131"/>
    </row>
    <row r="20" spans="1:10" ht="29.4" customHeight="1" x14ac:dyDescent="0.3">
      <c r="A20" s="40">
        <v>15</v>
      </c>
      <c r="B20" s="17"/>
      <c r="C20" s="14" t="s">
        <v>31</v>
      </c>
      <c r="D20" s="83">
        <v>6</v>
      </c>
      <c r="E20" s="86" t="s">
        <v>22</v>
      </c>
      <c r="F20" s="156">
        <v>0</v>
      </c>
      <c r="G20" s="41">
        <f t="shared" si="0"/>
        <v>0</v>
      </c>
      <c r="H20" s="7"/>
      <c r="I20" s="130"/>
      <c r="J20" s="132"/>
    </row>
    <row r="21" spans="1:10" ht="29.4" customHeight="1" x14ac:dyDescent="0.3">
      <c r="A21" s="40">
        <v>16</v>
      </c>
      <c r="B21" s="17">
        <v>122202201</v>
      </c>
      <c r="C21" s="14" t="s">
        <v>11</v>
      </c>
      <c r="D21" s="85">
        <v>70</v>
      </c>
      <c r="E21" s="86" t="s">
        <v>21</v>
      </c>
      <c r="F21" s="156">
        <v>0</v>
      </c>
      <c r="G21" s="41">
        <f t="shared" si="0"/>
        <v>0</v>
      </c>
      <c r="H21" s="7"/>
      <c r="J21" s="6"/>
    </row>
    <row r="22" spans="1:10" ht="29.4" customHeight="1" x14ac:dyDescent="0.3">
      <c r="A22" s="40">
        <v>17</v>
      </c>
      <c r="B22" s="17">
        <v>162751117</v>
      </c>
      <c r="C22" s="14" t="s">
        <v>12</v>
      </c>
      <c r="D22" s="55">
        <v>70</v>
      </c>
      <c r="E22" s="16" t="s">
        <v>21</v>
      </c>
      <c r="F22" s="156">
        <v>0</v>
      </c>
      <c r="G22" s="41">
        <f t="shared" si="0"/>
        <v>0</v>
      </c>
      <c r="H22" s="7"/>
      <c r="J22" s="6"/>
    </row>
    <row r="23" spans="1:10" ht="29.4" customHeight="1" x14ac:dyDescent="0.3">
      <c r="A23" s="40">
        <v>18</v>
      </c>
      <c r="B23" s="17">
        <v>162751119</v>
      </c>
      <c r="C23" s="14" t="s">
        <v>13</v>
      </c>
      <c r="D23" s="55">
        <v>700</v>
      </c>
      <c r="E23" s="16" t="s">
        <v>21</v>
      </c>
      <c r="F23" s="156">
        <v>0</v>
      </c>
      <c r="G23" s="41">
        <f t="shared" si="0"/>
        <v>0</v>
      </c>
      <c r="H23" s="7"/>
      <c r="J23" s="6"/>
    </row>
    <row r="24" spans="1:10" ht="29.4" customHeight="1" x14ac:dyDescent="0.3">
      <c r="A24" s="40">
        <v>19</v>
      </c>
      <c r="B24" s="118" t="s">
        <v>14</v>
      </c>
      <c r="C24" s="119" t="s">
        <v>34</v>
      </c>
      <c r="D24" s="85">
        <v>140</v>
      </c>
      <c r="E24" s="86" t="s">
        <v>19</v>
      </c>
      <c r="F24" s="156">
        <v>0</v>
      </c>
      <c r="G24" s="120">
        <f t="shared" si="0"/>
        <v>0</v>
      </c>
      <c r="H24" s="7"/>
      <c r="J24" s="6"/>
    </row>
    <row r="25" spans="1:10" ht="29.4" customHeight="1" x14ac:dyDescent="0.3">
      <c r="A25" s="40">
        <v>20</v>
      </c>
      <c r="B25" s="118">
        <v>592174760</v>
      </c>
      <c r="C25" s="119" t="s">
        <v>53</v>
      </c>
      <c r="D25" s="85">
        <f>106+106+18+18</f>
        <v>248</v>
      </c>
      <c r="E25" s="86" t="s">
        <v>22</v>
      </c>
      <c r="F25" s="156">
        <v>0</v>
      </c>
      <c r="G25" s="120">
        <f t="shared" si="0"/>
        <v>0</v>
      </c>
      <c r="H25" s="7"/>
      <c r="I25" s="84"/>
      <c r="J25" s="6"/>
    </row>
    <row r="26" spans="1:10" ht="29.4" customHeight="1" x14ac:dyDescent="0.3">
      <c r="A26" s="87">
        <v>21</v>
      </c>
      <c r="B26" s="121">
        <v>592170310</v>
      </c>
      <c r="C26" s="122" t="s">
        <v>16</v>
      </c>
      <c r="D26" s="123">
        <v>25</v>
      </c>
      <c r="E26" s="112" t="s">
        <v>22</v>
      </c>
      <c r="F26" s="159">
        <v>0</v>
      </c>
      <c r="G26" s="124">
        <f t="shared" si="0"/>
        <v>0</v>
      </c>
      <c r="H26" s="7"/>
      <c r="I26" s="84"/>
      <c r="J26" s="6"/>
    </row>
    <row r="27" spans="1:10" ht="29.4" customHeight="1" thickBot="1" x14ac:dyDescent="0.35">
      <c r="A27" s="42">
        <v>22</v>
      </c>
      <c r="B27" s="125">
        <v>916131213</v>
      </c>
      <c r="C27" s="126" t="s">
        <v>17</v>
      </c>
      <c r="D27" s="127">
        <f>+D26+D25</f>
        <v>273</v>
      </c>
      <c r="E27" s="128" t="s">
        <v>22</v>
      </c>
      <c r="F27" s="158">
        <v>0</v>
      </c>
      <c r="G27" s="129">
        <f t="shared" si="0"/>
        <v>0</v>
      </c>
      <c r="H27" s="7"/>
      <c r="I27" s="84"/>
      <c r="J27" s="6"/>
    </row>
    <row r="28" spans="1:10" ht="29.4" customHeight="1" thickBot="1" x14ac:dyDescent="0.35">
      <c r="D28" s="6"/>
      <c r="E28" s="8"/>
      <c r="F28" s="6"/>
      <c r="G28" s="6"/>
    </row>
    <row r="29" spans="1:10" ht="29.4" customHeight="1" thickBot="1" x14ac:dyDescent="0.35">
      <c r="A29" s="31"/>
      <c r="B29" s="48" t="s">
        <v>37</v>
      </c>
      <c r="C29" s="49" t="str">
        <f>C3</f>
        <v>002 - MK v lokalitě "Zadní díly"</v>
      </c>
      <c r="D29" s="51"/>
      <c r="E29" s="32"/>
      <c r="F29" s="50"/>
      <c r="G29" s="33">
        <f>SUM(G6:G28)</f>
        <v>0</v>
      </c>
    </row>
    <row r="30" spans="1:10" x14ac:dyDescent="0.3">
      <c r="D30" s="6"/>
      <c r="E30" s="8"/>
      <c r="F30" s="6"/>
      <c r="G30" s="6"/>
    </row>
    <row r="31" spans="1:10" x14ac:dyDescent="0.3">
      <c r="D31" s="6"/>
      <c r="E31" s="8"/>
      <c r="F31" s="6"/>
      <c r="G31" s="6"/>
    </row>
    <row r="32" spans="1:10" x14ac:dyDescent="0.3">
      <c r="D32" s="6"/>
      <c r="E32" s="8"/>
      <c r="F32" s="6"/>
      <c r="G32" s="6"/>
    </row>
    <row r="33" spans="4:7" x14ac:dyDescent="0.3">
      <c r="D33" s="6"/>
      <c r="E33" s="8"/>
      <c r="F33" s="6"/>
      <c r="G33" s="6"/>
    </row>
    <row r="34" spans="4:7" x14ac:dyDescent="0.3">
      <c r="D34" s="6"/>
      <c r="E34" s="8"/>
      <c r="F34" s="6"/>
      <c r="G34" s="6"/>
    </row>
    <row r="35" spans="4:7" x14ac:dyDescent="0.3">
      <c r="D35" s="6"/>
      <c r="E35" s="8"/>
      <c r="F35" s="6"/>
      <c r="G35" s="6"/>
    </row>
  </sheetData>
  <sheetProtection algorithmName="SHA-512" hashValue="X97Az05KiI7KjMuLjT4T7/TLX/S1Jrc4NSOTav3fYI7LDWDX+Hs8ltwd5OJlV1cZbZSRtXCeiCIUiz3+34xhNA==" saltValue="rRuWR3JUaT9eO+ksVEDwHQ==" spinCount="100000" sheet="1" objects="1" scenarios="1"/>
  <mergeCells count="1">
    <mergeCell ref="C2:F2"/>
  </mergeCells>
  <pageMargins left="0.7" right="0.7" top="0.47" bottom="0.39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0"/>
  <sheetViews>
    <sheetView workbookViewId="0"/>
  </sheetViews>
  <sheetFormatPr defaultColWidth="8.88671875" defaultRowHeight="14.4" x14ac:dyDescent="0.3"/>
  <cols>
    <col min="1" max="1" width="5.109375" style="4" customWidth="1"/>
    <col min="2" max="2" width="10.6640625" style="4" bestFit="1" customWidth="1"/>
    <col min="3" max="3" width="54.6640625" style="3" customWidth="1"/>
    <col min="4" max="4" width="13.6640625" style="3" customWidth="1"/>
    <col min="5" max="5" width="5" style="4" customWidth="1"/>
    <col min="6" max="6" width="11" style="3" customWidth="1"/>
    <col min="7" max="7" width="12.6640625" style="3" customWidth="1"/>
    <col min="8" max="16384" width="8.88671875" style="3"/>
  </cols>
  <sheetData>
    <row r="1" spans="1:10" ht="15" thickBot="1" x14ac:dyDescent="0.35"/>
    <row r="2" spans="1:10" ht="36" customHeight="1" x14ac:dyDescent="0.3">
      <c r="A2" s="18" t="s">
        <v>35</v>
      </c>
      <c r="B2" s="19"/>
      <c r="C2" s="137" t="s">
        <v>48</v>
      </c>
      <c r="D2" s="137"/>
      <c r="E2" s="137"/>
      <c r="F2" s="137"/>
      <c r="G2" s="21"/>
    </row>
    <row r="3" spans="1:10" ht="18.600000000000001" thickBot="1" x14ac:dyDescent="0.35">
      <c r="A3" s="22" t="s">
        <v>36</v>
      </c>
      <c r="B3" s="23"/>
      <c r="C3" s="24" t="s">
        <v>39</v>
      </c>
      <c r="D3" s="25"/>
      <c r="E3" s="23"/>
      <c r="F3" s="25"/>
      <c r="G3" s="26"/>
    </row>
    <row r="4" spans="1:10" ht="15" thickBot="1" x14ac:dyDescent="0.35">
      <c r="A4" s="9"/>
    </row>
    <row r="5" spans="1:10" s="5" customFormat="1" ht="29.4" customHeight="1" thickBot="1" x14ac:dyDescent="0.35">
      <c r="A5" s="27" t="s">
        <v>23</v>
      </c>
      <c r="B5" s="28" t="s">
        <v>24</v>
      </c>
      <c r="C5" s="29" t="s">
        <v>25</v>
      </c>
      <c r="D5" s="28" t="s">
        <v>26</v>
      </c>
      <c r="E5" s="28" t="s">
        <v>27</v>
      </c>
      <c r="F5" s="28" t="s">
        <v>29</v>
      </c>
      <c r="G5" s="30" t="s">
        <v>28</v>
      </c>
    </row>
    <row r="6" spans="1:10" ht="29.4" customHeight="1" x14ac:dyDescent="0.3">
      <c r="A6" s="57">
        <v>1</v>
      </c>
      <c r="B6" s="35">
        <v>113108442</v>
      </c>
      <c r="C6" s="36" t="s">
        <v>0</v>
      </c>
      <c r="D6" s="37">
        <v>1020</v>
      </c>
      <c r="E6" s="52" t="s">
        <v>18</v>
      </c>
      <c r="F6" s="155">
        <v>0</v>
      </c>
      <c r="G6" s="39">
        <f>+F6*D6</f>
        <v>0</v>
      </c>
      <c r="H6" s="7"/>
      <c r="J6" s="6"/>
    </row>
    <row r="7" spans="1:10" ht="29.4" customHeight="1" x14ac:dyDescent="0.3">
      <c r="A7" s="58">
        <v>2</v>
      </c>
      <c r="B7" s="17">
        <v>113107242</v>
      </c>
      <c r="C7" s="14" t="s">
        <v>1</v>
      </c>
      <c r="D7" s="15">
        <v>1020</v>
      </c>
      <c r="E7" s="53" t="s">
        <v>18</v>
      </c>
      <c r="F7" s="156">
        <v>0</v>
      </c>
      <c r="G7" s="41">
        <f t="shared" ref="G7:G32" si="0">+F7*D7</f>
        <v>0</v>
      </c>
      <c r="H7" s="7"/>
      <c r="J7" s="6"/>
    </row>
    <row r="8" spans="1:10" ht="29.4" customHeight="1" x14ac:dyDescent="0.3">
      <c r="A8" s="40">
        <v>3</v>
      </c>
      <c r="B8" s="17">
        <v>460600061</v>
      </c>
      <c r="C8" s="14" t="s">
        <v>2</v>
      </c>
      <c r="D8" s="15">
        <v>280.5</v>
      </c>
      <c r="E8" s="16" t="s">
        <v>19</v>
      </c>
      <c r="F8" s="156">
        <v>0</v>
      </c>
      <c r="G8" s="41">
        <f t="shared" si="0"/>
        <v>0</v>
      </c>
      <c r="H8" s="7"/>
      <c r="J8" s="6"/>
    </row>
    <row r="9" spans="1:10" ht="29.4" customHeight="1" x14ac:dyDescent="0.3">
      <c r="A9" s="40">
        <v>4</v>
      </c>
      <c r="B9" s="17">
        <v>460600071</v>
      </c>
      <c r="C9" s="14" t="s">
        <v>3</v>
      </c>
      <c r="D9" s="15">
        <v>5329.5</v>
      </c>
      <c r="E9" s="16" t="s">
        <v>19</v>
      </c>
      <c r="F9" s="156">
        <v>0</v>
      </c>
      <c r="G9" s="41">
        <f t="shared" si="0"/>
        <v>0</v>
      </c>
      <c r="H9" s="7"/>
      <c r="J9" s="6"/>
    </row>
    <row r="10" spans="1:10" ht="29.4" customHeight="1" x14ac:dyDescent="0.3">
      <c r="A10" s="40">
        <v>5</v>
      </c>
      <c r="B10" s="17">
        <v>946200040</v>
      </c>
      <c r="C10" s="14" t="s">
        <v>4</v>
      </c>
      <c r="D10" s="15">
        <v>280.5</v>
      </c>
      <c r="E10" s="16" t="s">
        <v>19</v>
      </c>
      <c r="F10" s="156">
        <v>0</v>
      </c>
      <c r="G10" s="41">
        <f t="shared" si="0"/>
        <v>0</v>
      </c>
      <c r="H10" s="7"/>
      <c r="J10" s="6"/>
    </row>
    <row r="11" spans="1:10" ht="29.4" customHeight="1" x14ac:dyDescent="0.3">
      <c r="A11" s="40">
        <v>6</v>
      </c>
      <c r="B11" s="17">
        <v>566201111</v>
      </c>
      <c r="C11" s="14" t="s">
        <v>5</v>
      </c>
      <c r="D11" s="15">
        <v>1020</v>
      </c>
      <c r="E11" s="16" t="s">
        <v>18</v>
      </c>
      <c r="F11" s="156">
        <v>0</v>
      </c>
      <c r="G11" s="41">
        <f t="shared" si="0"/>
        <v>0</v>
      </c>
      <c r="H11" s="7"/>
      <c r="J11" s="6"/>
    </row>
    <row r="12" spans="1:10" ht="29.4" customHeight="1" x14ac:dyDescent="0.3">
      <c r="A12" s="40">
        <v>7</v>
      </c>
      <c r="B12" s="17">
        <v>573111112</v>
      </c>
      <c r="C12" s="14" t="s">
        <v>6</v>
      </c>
      <c r="D12" s="15">
        <v>1020</v>
      </c>
      <c r="E12" s="16" t="s">
        <v>18</v>
      </c>
      <c r="F12" s="156">
        <v>0</v>
      </c>
      <c r="G12" s="41">
        <f t="shared" si="0"/>
        <v>0</v>
      </c>
      <c r="H12" s="7"/>
      <c r="J12" s="6"/>
    </row>
    <row r="13" spans="1:10" ht="45.6" customHeight="1" x14ac:dyDescent="0.3">
      <c r="A13" s="87">
        <v>8</v>
      </c>
      <c r="B13" s="88">
        <v>565155121</v>
      </c>
      <c r="C13" s="89" t="s">
        <v>7</v>
      </c>
      <c r="D13" s="90">
        <v>1020</v>
      </c>
      <c r="E13" s="91" t="s">
        <v>18</v>
      </c>
      <c r="F13" s="156">
        <v>0</v>
      </c>
      <c r="G13" s="41">
        <f t="shared" si="0"/>
        <v>0</v>
      </c>
      <c r="H13" s="7"/>
      <c r="J13" s="6"/>
    </row>
    <row r="14" spans="1:10" ht="29.4" customHeight="1" x14ac:dyDescent="0.3">
      <c r="A14" s="40">
        <v>9</v>
      </c>
      <c r="B14" s="17">
        <v>573231107</v>
      </c>
      <c r="C14" s="14" t="s">
        <v>8</v>
      </c>
      <c r="D14" s="15">
        <v>1020</v>
      </c>
      <c r="E14" s="16" t="s">
        <v>18</v>
      </c>
      <c r="F14" s="156">
        <v>0</v>
      </c>
      <c r="G14" s="41">
        <f t="shared" si="0"/>
        <v>0</v>
      </c>
      <c r="H14" s="7"/>
      <c r="J14" s="6"/>
    </row>
    <row r="15" spans="1:10" ht="29.4" customHeight="1" x14ac:dyDescent="0.3">
      <c r="A15" s="40">
        <v>10</v>
      </c>
      <c r="B15" s="17">
        <v>577134221</v>
      </c>
      <c r="C15" s="14" t="s">
        <v>9</v>
      </c>
      <c r="D15" s="15">
        <v>1020</v>
      </c>
      <c r="E15" s="16" t="s">
        <v>18</v>
      </c>
      <c r="F15" s="156">
        <v>0</v>
      </c>
      <c r="G15" s="41">
        <f t="shared" si="0"/>
        <v>0</v>
      </c>
      <c r="H15" s="7"/>
      <c r="J15" s="6"/>
    </row>
    <row r="16" spans="1:10" ht="29.4" customHeight="1" x14ac:dyDescent="0.3">
      <c r="A16" s="40">
        <v>11</v>
      </c>
      <c r="B16" s="17">
        <v>182251101</v>
      </c>
      <c r="C16" s="14" t="s">
        <v>10</v>
      </c>
      <c r="D16" s="83">
        <v>582</v>
      </c>
      <c r="E16" s="91" t="s">
        <v>18</v>
      </c>
      <c r="F16" s="156">
        <v>0</v>
      </c>
      <c r="G16" s="41">
        <f t="shared" si="0"/>
        <v>0</v>
      </c>
      <c r="H16" s="7"/>
      <c r="J16" s="6"/>
    </row>
    <row r="17" spans="1:10" ht="29.4" customHeight="1" x14ac:dyDescent="0.3">
      <c r="A17" s="40">
        <v>12</v>
      </c>
      <c r="B17" s="17">
        <v>899331111</v>
      </c>
      <c r="C17" s="14" t="s">
        <v>33</v>
      </c>
      <c r="D17" s="83">
        <v>6</v>
      </c>
      <c r="E17" s="113" t="s">
        <v>20</v>
      </c>
      <c r="F17" s="156">
        <v>0</v>
      </c>
      <c r="G17" s="41">
        <f t="shared" si="0"/>
        <v>0</v>
      </c>
      <c r="H17" s="7"/>
      <c r="I17" s="84"/>
      <c r="J17" s="6"/>
    </row>
    <row r="18" spans="1:10" ht="29.4" customHeight="1" x14ac:dyDescent="0.3">
      <c r="A18" s="40">
        <v>13</v>
      </c>
      <c r="B18" s="118">
        <v>899431111</v>
      </c>
      <c r="C18" s="119" t="s">
        <v>30</v>
      </c>
      <c r="D18" s="83">
        <v>8</v>
      </c>
      <c r="E18" s="86" t="s">
        <v>20</v>
      </c>
      <c r="F18" s="156">
        <v>0</v>
      </c>
      <c r="G18" s="120">
        <f t="shared" si="0"/>
        <v>0</v>
      </c>
      <c r="H18" s="7"/>
      <c r="I18" s="84"/>
      <c r="J18" s="6"/>
    </row>
    <row r="19" spans="1:10" ht="29.4" customHeight="1" x14ac:dyDescent="0.3">
      <c r="A19" s="40">
        <v>14</v>
      </c>
      <c r="B19" s="118">
        <v>895931111</v>
      </c>
      <c r="C19" s="119" t="s">
        <v>54</v>
      </c>
      <c r="D19" s="83">
        <v>2</v>
      </c>
      <c r="E19" s="86" t="s">
        <v>20</v>
      </c>
      <c r="F19" s="156">
        <v>0</v>
      </c>
      <c r="G19" s="120">
        <f t="shared" si="0"/>
        <v>0</v>
      </c>
      <c r="H19" s="7"/>
      <c r="I19" s="84"/>
      <c r="J19" s="6"/>
    </row>
    <row r="20" spans="1:10" ht="29.4" customHeight="1" x14ac:dyDescent="0.3">
      <c r="A20" s="40">
        <v>15</v>
      </c>
      <c r="B20" s="118" t="s">
        <v>55</v>
      </c>
      <c r="C20" s="119" t="s">
        <v>56</v>
      </c>
      <c r="D20" s="83">
        <v>2</v>
      </c>
      <c r="E20" s="86" t="s">
        <v>20</v>
      </c>
      <c r="F20" s="156">
        <v>0</v>
      </c>
      <c r="G20" s="120">
        <f t="shared" si="0"/>
        <v>0</v>
      </c>
      <c r="H20" s="7"/>
      <c r="I20" s="84"/>
      <c r="J20" s="6"/>
    </row>
    <row r="21" spans="1:10" ht="29.4" customHeight="1" x14ac:dyDescent="0.3">
      <c r="A21" s="40">
        <v>16</v>
      </c>
      <c r="B21" s="133">
        <v>895941311</v>
      </c>
      <c r="C21" s="119" t="s">
        <v>57</v>
      </c>
      <c r="D21" s="83">
        <v>2</v>
      </c>
      <c r="E21" s="86" t="s">
        <v>20</v>
      </c>
      <c r="F21" s="156">
        <v>0</v>
      </c>
      <c r="G21" s="120">
        <f t="shared" si="0"/>
        <v>0</v>
      </c>
      <c r="H21" s="7"/>
      <c r="I21" s="84"/>
      <c r="J21" s="6"/>
    </row>
    <row r="22" spans="1:10" ht="29.4" customHeight="1" x14ac:dyDescent="0.3">
      <c r="A22" s="40">
        <v>17</v>
      </c>
      <c r="B22" s="118"/>
      <c r="C22" s="119" t="s">
        <v>58</v>
      </c>
      <c r="D22" s="83">
        <v>1</v>
      </c>
      <c r="E22" s="86" t="s">
        <v>20</v>
      </c>
      <c r="F22" s="156">
        <v>0</v>
      </c>
      <c r="G22" s="120">
        <f t="shared" si="0"/>
        <v>0</v>
      </c>
      <c r="H22" s="7"/>
      <c r="I22" s="84"/>
      <c r="J22" s="6"/>
    </row>
    <row r="23" spans="1:10" ht="29.4" customHeight="1" x14ac:dyDescent="0.3">
      <c r="A23" s="40">
        <v>18</v>
      </c>
      <c r="B23" s="118"/>
      <c r="C23" s="119" t="s">
        <v>59</v>
      </c>
      <c r="D23" s="83">
        <v>1</v>
      </c>
      <c r="E23" s="86" t="s">
        <v>20</v>
      </c>
      <c r="F23" s="156">
        <v>0</v>
      </c>
      <c r="G23" s="120">
        <f t="shared" si="0"/>
        <v>0</v>
      </c>
      <c r="H23" s="7"/>
      <c r="I23" s="84"/>
      <c r="J23" s="6"/>
    </row>
    <row r="24" spans="1:10" ht="29.4" customHeight="1" x14ac:dyDescent="0.3">
      <c r="A24" s="40">
        <v>19</v>
      </c>
      <c r="B24" s="118" t="s">
        <v>60</v>
      </c>
      <c r="C24" s="134" t="s">
        <v>61</v>
      </c>
      <c r="D24" s="83">
        <f>291-35</f>
        <v>256</v>
      </c>
      <c r="E24" s="86" t="s">
        <v>22</v>
      </c>
      <c r="F24" s="156">
        <v>0</v>
      </c>
      <c r="G24" s="120">
        <f t="shared" si="0"/>
        <v>0</v>
      </c>
      <c r="H24" s="7"/>
      <c r="I24" s="84"/>
      <c r="J24" s="6"/>
    </row>
    <row r="25" spans="1:10" ht="29.4" customHeight="1" x14ac:dyDescent="0.3">
      <c r="A25" s="40">
        <v>20</v>
      </c>
      <c r="B25" s="118">
        <v>592275204</v>
      </c>
      <c r="C25" s="119" t="s">
        <v>62</v>
      </c>
      <c r="D25" s="83">
        <f>256/0.33*1.01</f>
        <v>783.5151515151515</v>
      </c>
      <c r="E25" s="86" t="s">
        <v>63</v>
      </c>
      <c r="F25" s="156">
        <v>0</v>
      </c>
      <c r="G25" s="120">
        <f t="shared" si="0"/>
        <v>0</v>
      </c>
      <c r="H25" s="7"/>
      <c r="I25" s="84"/>
      <c r="J25" s="6"/>
    </row>
    <row r="26" spans="1:10" ht="29.4" customHeight="1" x14ac:dyDescent="0.3">
      <c r="A26" s="40">
        <v>21</v>
      </c>
      <c r="B26" s="118"/>
      <c r="C26" s="119" t="s">
        <v>42</v>
      </c>
      <c r="D26" s="83">
        <v>6</v>
      </c>
      <c r="E26" s="86" t="s">
        <v>22</v>
      </c>
      <c r="F26" s="156">
        <v>0</v>
      </c>
      <c r="G26" s="120">
        <f t="shared" si="0"/>
        <v>0</v>
      </c>
      <c r="H26" s="7"/>
      <c r="I26" s="84"/>
    </row>
    <row r="27" spans="1:10" ht="29.4" customHeight="1" x14ac:dyDescent="0.3">
      <c r="A27" s="40">
        <v>22</v>
      </c>
      <c r="B27" s="17">
        <v>122202201</v>
      </c>
      <c r="C27" s="14" t="s">
        <v>11</v>
      </c>
      <c r="D27" s="15">
        <v>92</v>
      </c>
      <c r="E27" s="16" t="s">
        <v>21</v>
      </c>
      <c r="F27" s="156">
        <v>0</v>
      </c>
      <c r="G27" s="41">
        <f t="shared" si="0"/>
        <v>0</v>
      </c>
      <c r="H27" s="7"/>
      <c r="J27" s="6"/>
    </row>
    <row r="28" spans="1:10" ht="29.4" customHeight="1" x14ac:dyDescent="0.3">
      <c r="A28" s="40">
        <v>23</v>
      </c>
      <c r="B28" s="17">
        <v>162751117</v>
      </c>
      <c r="C28" s="14" t="s">
        <v>12</v>
      </c>
      <c r="D28" s="15">
        <v>92</v>
      </c>
      <c r="E28" s="16" t="s">
        <v>21</v>
      </c>
      <c r="F28" s="156">
        <v>0</v>
      </c>
      <c r="G28" s="41">
        <f t="shared" si="0"/>
        <v>0</v>
      </c>
      <c r="H28" s="7"/>
      <c r="J28" s="6"/>
    </row>
    <row r="29" spans="1:10" ht="29.4" customHeight="1" x14ac:dyDescent="0.3">
      <c r="A29" s="40">
        <v>24</v>
      </c>
      <c r="B29" s="17">
        <v>162751119</v>
      </c>
      <c r="C29" s="14" t="s">
        <v>13</v>
      </c>
      <c r="D29" s="15">
        <v>920</v>
      </c>
      <c r="E29" s="16" t="s">
        <v>21</v>
      </c>
      <c r="F29" s="156">
        <v>0</v>
      </c>
      <c r="G29" s="41">
        <f t="shared" si="0"/>
        <v>0</v>
      </c>
      <c r="H29" s="7"/>
      <c r="J29" s="6"/>
    </row>
    <row r="30" spans="1:10" ht="29.4" customHeight="1" x14ac:dyDescent="0.3">
      <c r="A30" s="40">
        <v>25</v>
      </c>
      <c r="B30" s="17" t="s">
        <v>14</v>
      </c>
      <c r="C30" s="14" t="s">
        <v>15</v>
      </c>
      <c r="D30" s="15">
        <v>184</v>
      </c>
      <c r="E30" s="16" t="s">
        <v>19</v>
      </c>
      <c r="F30" s="156">
        <v>0</v>
      </c>
      <c r="G30" s="41">
        <f t="shared" si="0"/>
        <v>0</v>
      </c>
      <c r="H30" s="7"/>
      <c r="J30" s="6"/>
    </row>
    <row r="31" spans="1:10" ht="29.4" customHeight="1" x14ac:dyDescent="0.3">
      <c r="A31" s="87">
        <v>26</v>
      </c>
      <c r="B31" s="88">
        <v>592170310</v>
      </c>
      <c r="C31" s="89" t="s">
        <v>16</v>
      </c>
      <c r="D31" s="90">
        <v>231</v>
      </c>
      <c r="E31" s="91" t="s">
        <v>22</v>
      </c>
      <c r="F31" s="159">
        <v>0</v>
      </c>
      <c r="G31" s="135">
        <f t="shared" ref="G31" si="1">+F31*D31</f>
        <v>0</v>
      </c>
      <c r="H31" s="7"/>
      <c r="J31" s="6"/>
    </row>
    <row r="32" spans="1:10" ht="29.4" customHeight="1" thickBot="1" x14ac:dyDescent="0.35">
      <c r="A32" s="42">
        <v>27</v>
      </c>
      <c r="B32" s="125">
        <v>916131213</v>
      </c>
      <c r="C32" s="126" t="s">
        <v>17</v>
      </c>
      <c r="D32" s="45">
        <v>231</v>
      </c>
      <c r="E32" s="46" t="s">
        <v>22</v>
      </c>
      <c r="F32" s="158">
        <v>0</v>
      </c>
      <c r="G32" s="47">
        <f t="shared" si="0"/>
        <v>0</v>
      </c>
      <c r="H32" s="7"/>
      <c r="I32" s="84"/>
      <c r="J32" s="6"/>
    </row>
    <row r="33" spans="1:7" ht="29.4" customHeight="1" thickBot="1" x14ac:dyDescent="0.35">
      <c r="D33" s="6"/>
      <c r="E33" s="8"/>
      <c r="F33" s="6"/>
      <c r="G33" s="6"/>
    </row>
    <row r="34" spans="1:7" ht="29.4" customHeight="1" thickBot="1" x14ac:dyDescent="0.35">
      <c r="A34" s="31"/>
      <c r="B34" s="48" t="s">
        <v>37</v>
      </c>
      <c r="C34" s="49" t="str">
        <f>C3</f>
        <v>003 - MK v lokalitě "Necidův kopec"</v>
      </c>
      <c r="D34" s="51"/>
      <c r="E34" s="32"/>
      <c r="F34" s="50"/>
      <c r="G34" s="33">
        <f>SUM(G6:G33)</f>
        <v>0</v>
      </c>
    </row>
    <row r="35" spans="1:7" x14ac:dyDescent="0.3">
      <c r="D35" s="6"/>
      <c r="E35" s="8"/>
      <c r="F35" s="6"/>
      <c r="G35" s="6"/>
    </row>
    <row r="36" spans="1:7" x14ac:dyDescent="0.3">
      <c r="D36" s="6"/>
      <c r="E36" s="8"/>
      <c r="F36" s="6"/>
      <c r="G36" s="6"/>
    </row>
    <row r="37" spans="1:7" x14ac:dyDescent="0.3">
      <c r="D37" s="6"/>
      <c r="E37" s="8"/>
      <c r="F37" s="6"/>
      <c r="G37" s="6"/>
    </row>
    <row r="38" spans="1:7" x14ac:dyDescent="0.3">
      <c r="D38" s="6"/>
      <c r="E38" s="8"/>
      <c r="F38" s="6"/>
      <c r="G38" s="6"/>
    </row>
    <row r="39" spans="1:7" x14ac:dyDescent="0.3">
      <c r="D39" s="6"/>
      <c r="E39" s="8"/>
      <c r="F39" s="6"/>
      <c r="G39" s="6"/>
    </row>
    <row r="40" spans="1:7" x14ac:dyDescent="0.3">
      <c r="D40" s="6"/>
      <c r="E40" s="8"/>
      <c r="F40" s="6"/>
      <c r="G40" s="6"/>
    </row>
  </sheetData>
  <sheetProtection algorithmName="SHA-512" hashValue="3zJnFwZCapaDT26s/98G2TTaZSKt6jJdqWLIH749edp5eJRac9wWNhd84Nxo99ffI290Z5QESbN0eC4MAnBxhQ==" saltValue="f3z2QdBzg8c5J2QGO/+/7g==" spinCount="100000" sheet="1" objects="1" scenarios="1"/>
  <mergeCells count="1">
    <mergeCell ref="C2:F2"/>
  </mergeCells>
  <pageMargins left="0.7" right="0.7" top="0.47" bottom="0.39" header="0.3" footer="0.3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1"/>
  <sheetViews>
    <sheetView workbookViewId="0">
      <selection activeCell="D12" sqref="D12"/>
    </sheetView>
  </sheetViews>
  <sheetFormatPr defaultColWidth="8.88671875" defaultRowHeight="14.4" x14ac:dyDescent="0.3"/>
  <cols>
    <col min="1" max="1" width="5.109375" style="4" customWidth="1"/>
    <col min="2" max="2" width="10.6640625" style="4" bestFit="1" customWidth="1"/>
    <col min="3" max="3" width="54.6640625" style="3" customWidth="1"/>
    <col min="4" max="4" width="13.6640625" style="3" customWidth="1"/>
    <col min="5" max="5" width="5" style="4" customWidth="1"/>
    <col min="6" max="6" width="11" style="3" customWidth="1"/>
    <col min="7" max="7" width="12.6640625" style="3" customWidth="1"/>
    <col min="8" max="16384" width="8.88671875" style="3"/>
  </cols>
  <sheetData>
    <row r="1" spans="1:10" ht="15" thickBot="1" x14ac:dyDescent="0.35"/>
    <row r="2" spans="1:10" ht="36" customHeight="1" x14ac:dyDescent="0.3">
      <c r="A2" s="18" t="s">
        <v>35</v>
      </c>
      <c r="B2" s="19"/>
      <c r="C2" s="137" t="s">
        <v>48</v>
      </c>
      <c r="D2" s="137"/>
      <c r="E2" s="137"/>
      <c r="F2" s="137"/>
      <c r="G2" s="21"/>
    </row>
    <row r="3" spans="1:10" ht="18.600000000000001" thickBot="1" x14ac:dyDescent="0.35">
      <c r="A3" s="22" t="s">
        <v>36</v>
      </c>
      <c r="B3" s="23"/>
      <c r="C3" s="24" t="s">
        <v>38</v>
      </c>
      <c r="D3" s="25"/>
      <c r="E3" s="23"/>
      <c r="F3" s="25"/>
      <c r="G3" s="26"/>
    </row>
    <row r="4" spans="1:10" ht="15" thickBot="1" x14ac:dyDescent="0.35">
      <c r="A4" s="9"/>
    </row>
    <row r="5" spans="1:10" s="5" customFormat="1" ht="29.4" customHeight="1" thickBot="1" x14ac:dyDescent="0.35">
      <c r="A5" s="27" t="s">
        <v>23</v>
      </c>
      <c r="B5" s="28" t="s">
        <v>24</v>
      </c>
      <c r="C5" s="29" t="s">
        <v>25</v>
      </c>
      <c r="D5" s="28" t="s">
        <v>26</v>
      </c>
      <c r="E5" s="28" t="s">
        <v>27</v>
      </c>
      <c r="F5" s="28" t="s">
        <v>29</v>
      </c>
      <c r="G5" s="30" t="s">
        <v>28</v>
      </c>
    </row>
    <row r="6" spans="1:10" ht="29.4" customHeight="1" x14ac:dyDescent="0.3">
      <c r="A6" s="34">
        <v>1</v>
      </c>
      <c r="B6" s="35">
        <v>113108442</v>
      </c>
      <c r="C6" s="36" t="s">
        <v>0</v>
      </c>
      <c r="D6" s="116">
        <v>258</v>
      </c>
      <c r="E6" s="38" t="s">
        <v>18</v>
      </c>
      <c r="F6" s="155">
        <v>0</v>
      </c>
      <c r="G6" s="39">
        <f>+F6*D6</f>
        <v>0</v>
      </c>
      <c r="H6" s="7"/>
      <c r="J6" s="6"/>
    </row>
    <row r="7" spans="1:10" ht="29.4" customHeight="1" x14ac:dyDescent="0.3">
      <c r="A7" s="40">
        <v>2</v>
      </c>
      <c r="B7" s="17">
        <v>113107242</v>
      </c>
      <c r="C7" s="14" t="s">
        <v>1</v>
      </c>
      <c r="D7" s="83">
        <v>258</v>
      </c>
      <c r="E7" s="16" t="s">
        <v>18</v>
      </c>
      <c r="F7" s="156">
        <v>0</v>
      </c>
      <c r="G7" s="41">
        <f t="shared" ref="G7:G23" si="0">+F7*D7</f>
        <v>0</v>
      </c>
      <c r="H7" s="7"/>
      <c r="J7" s="6"/>
    </row>
    <row r="8" spans="1:10" ht="29.4" customHeight="1" x14ac:dyDescent="0.3">
      <c r="A8" s="40">
        <v>3</v>
      </c>
      <c r="B8" s="17">
        <v>460600061</v>
      </c>
      <c r="C8" s="14" t="s">
        <v>2</v>
      </c>
      <c r="D8" s="83">
        <v>70.95</v>
      </c>
      <c r="E8" s="16" t="s">
        <v>19</v>
      </c>
      <c r="F8" s="156">
        <v>0</v>
      </c>
      <c r="G8" s="41">
        <f t="shared" si="0"/>
        <v>0</v>
      </c>
      <c r="H8" s="7"/>
      <c r="J8" s="6"/>
    </row>
    <row r="9" spans="1:10" ht="29.4" customHeight="1" x14ac:dyDescent="0.3">
      <c r="A9" s="40">
        <v>4</v>
      </c>
      <c r="B9" s="17">
        <v>460600071</v>
      </c>
      <c r="C9" s="14" t="s">
        <v>3</v>
      </c>
      <c r="D9" s="83">
        <v>1348.05</v>
      </c>
      <c r="E9" s="16" t="s">
        <v>19</v>
      </c>
      <c r="F9" s="156">
        <v>0</v>
      </c>
      <c r="G9" s="41">
        <f t="shared" si="0"/>
        <v>0</v>
      </c>
      <c r="H9" s="7"/>
      <c r="J9" s="6"/>
    </row>
    <row r="10" spans="1:10" ht="29.4" customHeight="1" x14ac:dyDescent="0.3">
      <c r="A10" s="40">
        <v>5</v>
      </c>
      <c r="B10" s="17">
        <v>946200040</v>
      </c>
      <c r="C10" s="14" t="s">
        <v>4</v>
      </c>
      <c r="D10" s="83">
        <v>70.95</v>
      </c>
      <c r="E10" s="16" t="s">
        <v>19</v>
      </c>
      <c r="F10" s="156">
        <v>0</v>
      </c>
      <c r="G10" s="41">
        <f t="shared" si="0"/>
        <v>0</v>
      </c>
      <c r="H10" s="7"/>
      <c r="J10" s="6"/>
    </row>
    <row r="11" spans="1:10" ht="29.4" customHeight="1" x14ac:dyDescent="0.3">
      <c r="A11" s="40">
        <v>6</v>
      </c>
      <c r="B11" s="17">
        <v>566201111</v>
      </c>
      <c r="C11" s="14" t="s">
        <v>5</v>
      </c>
      <c r="D11" s="83">
        <v>258</v>
      </c>
      <c r="E11" s="16" t="s">
        <v>18</v>
      </c>
      <c r="F11" s="156">
        <v>0</v>
      </c>
      <c r="G11" s="41">
        <f t="shared" si="0"/>
        <v>0</v>
      </c>
      <c r="H11" s="7"/>
      <c r="J11" s="6"/>
    </row>
    <row r="12" spans="1:10" ht="29.4" customHeight="1" x14ac:dyDescent="0.3">
      <c r="A12" s="40">
        <v>7</v>
      </c>
      <c r="B12" s="17">
        <v>573111112</v>
      </c>
      <c r="C12" s="14" t="s">
        <v>6</v>
      </c>
      <c r="D12" s="83">
        <v>258</v>
      </c>
      <c r="E12" s="16" t="s">
        <v>18</v>
      </c>
      <c r="F12" s="156">
        <v>0</v>
      </c>
      <c r="G12" s="41">
        <f t="shared" si="0"/>
        <v>0</v>
      </c>
      <c r="H12" s="7"/>
      <c r="J12" s="6"/>
    </row>
    <row r="13" spans="1:10" ht="45.6" customHeight="1" x14ac:dyDescent="0.3">
      <c r="A13" s="87">
        <v>8</v>
      </c>
      <c r="B13" s="88">
        <v>565155121</v>
      </c>
      <c r="C13" s="89" t="s">
        <v>7</v>
      </c>
      <c r="D13" s="117">
        <v>258</v>
      </c>
      <c r="E13" s="91" t="s">
        <v>18</v>
      </c>
      <c r="F13" s="156">
        <v>0</v>
      </c>
      <c r="G13" s="41">
        <f t="shared" si="0"/>
        <v>0</v>
      </c>
      <c r="H13" s="7"/>
      <c r="J13" s="6"/>
    </row>
    <row r="14" spans="1:10" ht="29.4" customHeight="1" x14ac:dyDescent="0.3">
      <c r="A14" s="40">
        <v>9</v>
      </c>
      <c r="B14" s="17">
        <v>573231107</v>
      </c>
      <c r="C14" s="14" t="s">
        <v>8</v>
      </c>
      <c r="D14" s="83">
        <v>258</v>
      </c>
      <c r="E14" s="16" t="s">
        <v>18</v>
      </c>
      <c r="F14" s="156">
        <v>0</v>
      </c>
      <c r="G14" s="41">
        <f t="shared" si="0"/>
        <v>0</v>
      </c>
      <c r="H14" s="7"/>
      <c r="J14" s="6"/>
    </row>
    <row r="15" spans="1:10" ht="29.4" customHeight="1" x14ac:dyDescent="0.3">
      <c r="A15" s="40">
        <v>10</v>
      </c>
      <c r="B15" s="17">
        <v>577134221</v>
      </c>
      <c r="C15" s="14" t="s">
        <v>9</v>
      </c>
      <c r="D15" s="83">
        <v>258</v>
      </c>
      <c r="E15" s="16" t="s">
        <v>18</v>
      </c>
      <c r="F15" s="156">
        <v>0</v>
      </c>
      <c r="G15" s="41">
        <f t="shared" si="0"/>
        <v>0</v>
      </c>
      <c r="H15" s="7"/>
      <c r="J15" s="6"/>
    </row>
    <row r="16" spans="1:10" ht="29.4" customHeight="1" x14ac:dyDescent="0.3">
      <c r="A16" s="40">
        <v>11</v>
      </c>
      <c r="B16" s="17">
        <v>182251101</v>
      </c>
      <c r="C16" s="14" t="s">
        <v>10</v>
      </c>
      <c r="D16" s="83">
        <v>130</v>
      </c>
      <c r="E16" s="91" t="s">
        <v>18</v>
      </c>
      <c r="F16" s="156">
        <v>0</v>
      </c>
      <c r="G16" s="41">
        <f t="shared" si="0"/>
        <v>0</v>
      </c>
      <c r="H16" s="114"/>
      <c r="J16" s="6"/>
    </row>
    <row r="17" spans="1:10" ht="29.4" customHeight="1" x14ac:dyDescent="0.3">
      <c r="A17" s="40">
        <v>12</v>
      </c>
      <c r="B17" s="17"/>
      <c r="C17" s="14" t="s">
        <v>42</v>
      </c>
      <c r="D17" s="83">
        <v>16</v>
      </c>
      <c r="E17" s="16" t="s">
        <v>22</v>
      </c>
      <c r="F17" s="156">
        <v>0</v>
      </c>
      <c r="G17" s="41">
        <f t="shared" si="0"/>
        <v>0</v>
      </c>
      <c r="H17" s="7"/>
      <c r="I17" s="84"/>
    </row>
    <row r="18" spans="1:10" ht="29.4" customHeight="1" x14ac:dyDescent="0.3">
      <c r="A18" s="40">
        <v>16</v>
      </c>
      <c r="B18" s="17">
        <v>122202201</v>
      </c>
      <c r="C18" s="14" t="s">
        <v>11</v>
      </c>
      <c r="D18" s="83">
        <v>24</v>
      </c>
      <c r="E18" s="16" t="s">
        <v>21</v>
      </c>
      <c r="F18" s="156">
        <v>0</v>
      </c>
      <c r="G18" s="41">
        <f t="shared" si="0"/>
        <v>0</v>
      </c>
      <c r="H18" s="7"/>
      <c r="J18" s="6"/>
    </row>
    <row r="19" spans="1:10" ht="29.4" customHeight="1" x14ac:dyDescent="0.3">
      <c r="A19" s="40">
        <v>17</v>
      </c>
      <c r="B19" s="17">
        <v>162751117</v>
      </c>
      <c r="C19" s="14" t="s">
        <v>12</v>
      </c>
      <c r="D19" s="83">
        <v>24</v>
      </c>
      <c r="E19" s="16" t="s">
        <v>21</v>
      </c>
      <c r="F19" s="156">
        <v>0</v>
      </c>
      <c r="G19" s="41">
        <f t="shared" si="0"/>
        <v>0</v>
      </c>
      <c r="H19" s="7"/>
      <c r="J19" s="6"/>
    </row>
    <row r="20" spans="1:10" ht="29.4" customHeight="1" x14ac:dyDescent="0.3">
      <c r="A20" s="40">
        <v>18</v>
      </c>
      <c r="B20" s="17">
        <v>162751119</v>
      </c>
      <c r="C20" s="14" t="s">
        <v>13</v>
      </c>
      <c r="D20" s="15">
        <v>240</v>
      </c>
      <c r="E20" s="16" t="s">
        <v>21</v>
      </c>
      <c r="F20" s="156">
        <v>0</v>
      </c>
      <c r="G20" s="41">
        <f t="shared" si="0"/>
        <v>0</v>
      </c>
      <c r="H20" s="7"/>
      <c r="J20" s="6"/>
    </row>
    <row r="21" spans="1:10" ht="29.4" customHeight="1" x14ac:dyDescent="0.3">
      <c r="A21" s="40">
        <v>19</v>
      </c>
      <c r="B21" s="17" t="s">
        <v>14</v>
      </c>
      <c r="C21" s="14" t="s">
        <v>15</v>
      </c>
      <c r="D21" s="15">
        <v>50</v>
      </c>
      <c r="E21" s="16" t="s">
        <v>19</v>
      </c>
      <c r="F21" s="156">
        <v>0</v>
      </c>
      <c r="G21" s="41">
        <f>+F21*D21</f>
        <v>0</v>
      </c>
      <c r="H21" s="7"/>
      <c r="J21" s="6"/>
    </row>
    <row r="22" spans="1:10" ht="29.4" customHeight="1" x14ac:dyDescent="0.3">
      <c r="A22" s="40">
        <v>20</v>
      </c>
      <c r="B22" s="118">
        <v>592174760</v>
      </c>
      <c r="C22" s="119" t="s">
        <v>53</v>
      </c>
      <c r="D22" s="85">
        <v>65</v>
      </c>
      <c r="E22" s="86" t="s">
        <v>22</v>
      </c>
      <c r="F22" s="156">
        <v>0</v>
      </c>
      <c r="G22" s="120">
        <f t="shared" si="0"/>
        <v>0</v>
      </c>
      <c r="H22" s="7"/>
      <c r="I22" s="84"/>
      <c r="J22" s="6"/>
    </row>
    <row r="23" spans="1:10" ht="29.4" customHeight="1" thickBot="1" x14ac:dyDescent="0.35">
      <c r="A23" s="42">
        <v>21</v>
      </c>
      <c r="B23" s="125">
        <v>916131213</v>
      </c>
      <c r="C23" s="126" t="s">
        <v>17</v>
      </c>
      <c r="D23" s="115">
        <v>65</v>
      </c>
      <c r="E23" s="128" t="s">
        <v>22</v>
      </c>
      <c r="F23" s="158">
        <v>0</v>
      </c>
      <c r="G23" s="129">
        <f t="shared" si="0"/>
        <v>0</v>
      </c>
      <c r="H23" s="7"/>
      <c r="I23" s="84"/>
      <c r="J23" s="6"/>
    </row>
    <row r="24" spans="1:10" ht="29.4" customHeight="1" thickBot="1" x14ac:dyDescent="0.35">
      <c r="D24" s="6"/>
      <c r="E24" s="8"/>
      <c r="F24" s="6"/>
      <c r="G24" s="6"/>
    </row>
    <row r="25" spans="1:10" ht="29.4" customHeight="1" thickBot="1" x14ac:dyDescent="0.35">
      <c r="A25" s="31"/>
      <c r="B25" s="48" t="s">
        <v>37</v>
      </c>
      <c r="C25" s="49" t="str">
        <f>C3</f>
        <v>004 - MK v lokalitě "U ZD"</v>
      </c>
      <c r="D25" s="51"/>
      <c r="E25" s="32"/>
      <c r="F25" s="50"/>
      <c r="G25" s="33">
        <f>SUM(G6:G24)</f>
        <v>0</v>
      </c>
    </row>
    <row r="26" spans="1:10" x14ac:dyDescent="0.3">
      <c r="D26" s="6"/>
      <c r="E26" s="8"/>
      <c r="F26" s="6"/>
      <c r="G26" s="6"/>
    </row>
    <row r="27" spans="1:10" x14ac:dyDescent="0.3">
      <c r="D27" s="6"/>
      <c r="E27" s="8"/>
      <c r="F27" s="6"/>
      <c r="G27" s="6"/>
    </row>
    <row r="28" spans="1:10" x14ac:dyDescent="0.3">
      <c r="D28" s="6"/>
      <c r="E28" s="8"/>
      <c r="F28" s="6"/>
      <c r="G28" s="6"/>
    </row>
    <row r="29" spans="1:10" x14ac:dyDescent="0.3">
      <c r="D29" s="6"/>
      <c r="E29" s="8"/>
      <c r="F29" s="6"/>
      <c r="G29" s="6"/>
    </row>
    <row r="30" spans="1:10" x14ac:dyDescent="0.3">
      <c r="D30" s="6"/>
      <c r="E30" s="8"/>
      <c r="F30" s="6"/>
      <c r="G30" s="6"/>
    </row>
    <row r="31" spans="1:10" x14ac:dyDescent="0.3">
      <c r="D31" s="6"/>
      <c r="E31" s="8"/>
      <c r="F31" s="6"/>
      <c r="G31" s="6"/>
    </row>
  </sheetData>
  <sheetProtection algorithmName="SHA-512" hashValue="J52IWv0RtbCZNRVBgjK1xJCOpOmGlBqhggcEwPSXnkjTFMBKU8j1bV/RCBdJZN8KPQ6UAJ/kspeTzOXs0PsVfw==" saltValue="WOFyYrzwRmJJvG3KSEpgsg==" spinCount="100000" sheet="1" objects="1" scenarios="1"/>
  <mergeCells count="1">
    <mergeCell ref="C2:F2"/>
  </mergeCells>
  <pageMargins left="0.7" right="0.7" top="0.47" bottom="0.39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CELKEM</vt:lpstr>
      <vt:lpstr>001- Záhumenice</vt:lpstr>
      <vt:lpstr>002- Zadní díly</vt:lpstr>
      <vt:lpstr>003- Necidův kopec</vt:lpstr>
      <vt:lpstr>004- U ZD</vt:lpstr>
      <vt:lpstr>'001- Záhumenice'!Oblast_tisku</vt:lpstr>
      <vt:lpstr>'002- Zadní díly'!Oblast_tisku</vt:lpstr>
      <vt:lpstr>'003- Necidův kopec'!Oblast_tisku</vt:lpstr>
      <vt:lpstr>'004- U ZD'!Oblast_tisku</vt:lpstr>
      <vt:lpstr>CELKEM!Oblast_tisku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SLOUKA</dc:creator>
  <cp:lastModifiedBy>DAVID SLOUKA</cp:lastModifiedBy>
  <cp:lastPrinted>2021-05-25T09:57:48Z</cp:lastPrinted>
  <dcterms:created xsi:type="dcterms:W3CDTF">2020-11-29T16:52:33Z</dcterms:created>
  <dcterms:modified xsi:type="dcterms:W3CDTF">2021-05-25T10:13:50Z</dcterms:modified>
</cp:coreProperties>
</file>